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00" windowHeight="8460" activeTab="4"/>
  </bookViews>
  <sheets>
    <sheet name="2004" sheetId="1" r:id="rId1"/>
    <sheet name="2005" sheetId="2" r:id="rId2"/>
    <sheet name="HORARIOS" sheetId="3" r:id="rId3"/>
    <sheet name="EQUIPOS" sheetId="4" r:id="rId4"/>
    <sheet name="TROFEOS" sheetId="5" r:id="rId5"/>
  </sheets>
  <definedNames/>
  <calcPr calcMode="manual" fullCalcOnLoad="1"/>
</workbook>
</file>

<file path=xl/sharedStrings.xml><?xml version="1.0" encoding="utf-8"?>
<sst xmlns="http://schemas.openxmlformats.org/spreadsheetml/2006/main" count="569" uniqueCount="145">
  <si>
    <t>JUEVES 17</t>
  </si>
  <si>
    <t>SABADO 19</t>
  </si>
  <si>
    <t>DOMINGO 20</t>
  </si>
  <si>
    <t>CAMPO 1</t>
  </si>
  <si>
    <t>G1</t>
  </si>
  <si>
    <t>.</t>
  </si>
  <si>
    <t>OYONESA</t>
  </si>
  <si>
    <t>CASCO VIEJO</t>
  </si>
  <si>
    <t>A</t>
  </si>
  <si>
    <t>GAZTE BERRIAK</t>
  </si>
  <si>
    <t>SD EJEA</t>
  </si>
  <si>
    <t>G 1</t>
  </si>
  <si>
    <t>Ptos.</t>
  </si>
  <si>
    <t>J</t>
  </si>
  <si>
    <t>G</t>
  </si>
  <si>
    <t>E</t>
  </si>
  <si>
    <t>P</t>
  </si>
  <si>
    <t>GF</t>
  </si>
  <si>
    <t>GC</t>
  </si>
  <si>
    <t>dif</t>
  </si>
  <si>
    <t xml:space="preserve">VILLEGAS A  </t>
  </si>
  <si>
    <t>E.D.F</t>
  </si>
  <si>
    <t>SEMIFINAL</t>
  </si>
  <si>
    <t>AT. BILBAO</t>
  </si>
  <si>
    <t>ALUVION</t>
  </si>
  <si>
    <t>G2</t>
  </si>
  <si>
    <t xml:space="preserve">      VILLEGAS B </t>
  </si>
  <si>
    <t xml:space="preserve">  7 INFANTES</t>
  </si>
  <si>
    <t>B</t>
  </si>
  <si>
    <t>REAL SOCIEDAD</t>
  </si>
  <si>
    <t>HARO</t>
  </si>
  <si>
    <t>CAMPO 2</t>
  </si>
  <si>
    <t>G 2</t>
  </si>
  <si>
    <t>G3</t>
  </si>
  <si>
    <t>CALASANCIO</t>
  </si>
  <si>
    <t>C</t>
  </si>
  <si>
    <t>LAGUNAK</t>
  </si>
  <si>
    <t>TEDEON</t>
  </si>
  <si>
    <t>COMILLAS</t>
  </si>
  <si>
    <t>D</t>
  </si>
  <si>
    <t>CHANTREA</t>
  </si>
  <si>
    <t>TERCER Y CUARTO PUESTO</t>
  </si>
  <si>
    <t>G4</t>
  </si>
  <si>
    <t>J.CALAHORRA</t>
  </si>
  <si>
    <t>CHIRIBITAS</t>
  </si>
  <si>
    <t>BERCEO</t>
  </si>
  <si>
    <t>G 3</t>
  </si>
  <si>
    <t>FINAL</t>
  </si>
  <si>
    <t>G5</t>
  </si>
  <si>
    <t>E.F.ARNEDO</t>
  </si>
  <si>
    <t>CUARTOS DE FINAL</t>
  </si>
  <si>
    <t>C.MIRANDA</t>
  </si>
  <si>
    <t>14:00 ENTREGA TROFEOS</t>
  </si>
  <si>
    <t>G 4</t>
  </si>
  <si>
    <t>G6</t>
  </si>
  <si>
    <t>CAT VITORIA</t>
  </si>
  <si>
    <t>PRADEJON</t>
  </si>
  <si>
    <t>G 5</t>
  </si>
  <si>
    <t>G 6</t>
  </si>
  <si>
    <t>VIERNES 18</t>
  </si>
  <si>
    <t>EF ARNEDO</t>
  </si>
  <si>
    <t>VILLEGAS A</t>
  </si>
  <si>
    <t xml:space="preserve">VILLEGAS B  </t>
  </si>
  <si>
    <t>VILLEGAS B</t>
  </si>
  <si>
    <t>JUV CALAHORRA</t>
  </si>
  <si>
    <t>SAN MARCIAL</t>
  </si>
  <si>
    <t>VILLAMEDIANA</t>
  </si>
  <si>
    <t>TRASTAMARA</t>
  </si>
  <si>
    <t>AD LARDERO</t>
  </si>
  <si>
    <t>EDF</t>
  </si>
  <si>
    <t xml:space="preserve">AD LAURUS </t>
  </si>
  <si>
    <t>CIUD MIRANDA</t>
  </si>
  <si>
    <t>YAGUE</t>
  </si>
  <si>
    <t>Partidos fase grupos: 1 tiempo 25'</t>
  </si>
  <si>
    <t>2 G1</t>
  </si>
  <si>
    <t>Cuartos final: 2 tiempos 20'</t>
  </si>
  <si>
    <t>1 G2</t>
  </si>
  <si>
    <t>Semifinales: 2 tiempos 20'</t>
  </si>
  <si>
    <t>1 G5</t>
  </si>
  <si>
    <t>FINALES: 2 tiempos 25'</t>
  </si>
  <si>
    <t>1 G4</t>
  </si>
  <si>
    <t>Descansos: 5'</t>
  </si>
  <si>
    <t>1 G1</t>
  </si>
  <si>
    <t>1 G3</t>
  </si>
  <si>
    <t>S1</t>
  </si>
  <si>
    <t>1A</t>
  </si>
  <si>
    <t>2C</t>
  </si>
  <si>
    <t>1B</t>
  </si>
  <si>
    <t>S2</t>
  </si>
  <si>
    <t>2D</t>
  </si>
  <si>
    <t>S3</t>
  </si>
  <si>
    <t>1C</t>
  </si>
  <si>
    <t>2A</t>
  </si>
  <si>
    <t>2B</t>
  </si>
  <si>
    <t>S4</t>
  </si>
  <si>
    <t>1D</t>
  </si>
  <si>
    <t>S 1</t>
  </si>
  <si>
    <t>S 3</t>
  </si>
  <si>
    <t>3º 4º PUESTO</t>
  </si>
  <si>
    <t>3º-4º</t>
  </si>
  <si>
    <t>P S1</t>
  </si>
  <si>
    <t>PS2</t>
  </si>
  <si>
    <t>FINALES</t>
  </si>
  <si>
    <t>F 1</t>
  </si>
  <si>
    <t>F 2</t>
  </si>
  <si>
    <t>BENJAMIN 2004</t>
  </si>
  <si>
    <t xml:space="preserve">GRUPO 1 </t>
  </si>
  <si>
    <t xml:space="preserve">   GRUPO 2   </t>
  </si>
  <si>
    <t>GRUPO 3</t>
  </si>
  <si>
    <t xml:space="preserve">GRUPO 4  </t>
  </si>
  <si>
    <t xml:space="preserve">GRUPO 5  </t>
  </si>
  <si>
    <t>GRUPO 6</t>
  </si>
  <si>
    <t xml:space="preserve">VILLEGAS B </t>
  </si>
  <si>
    <t>JUV. CALAHORRA</t>
  </si>
  <si>
    <t>7 INFANTES</t>
  </si>
  <si>
    <t>E.F. ARNEDO</t>
  </si>
  <si>
    <t xml:space="preserve">                                           </t>
  </si>
  <si>
    <t>GRUPO A</t>
  </si>
  <si>
    <t>GRUPO B</t>
  </si>
  <si>
    <t>GRUPO C</t>
  </si>
  <si>
    <t>GRUPO D</t>
  </si>
  <si>
    <t>AT BILBAO</t>
  </si>
  <si>
    <t>EJEA CABALLEROS</t>
  </si>
  <si>
    <t>1 G6</t>
  </si>
  <si>
    <t>BENJAMIN 2005</t>
  </si>
  <si>
    <t>TRASTRAMARA</t>
  </si>
  <si>
    <t>CALAHORRA</t>
  </si>
  <si>
    <t>Categoría 2005</t>
  </si>
  <si>
    <r>
      <t xml:space="preserve">Mejor jugador CD Villegas: </t>
    </r>
    <r>
      <rPr>
        <sz val="11"/>
        <color indexed="10"/>
        <rFont val="Arial"/>
        <family val="2"/>
      </rPr>
      <t>PHILIP RAUL WILSON</t>
    </r>
  </si>
  <si>
    <r>
      <t xml:space="preserve">Mejor portero del Torneo : </t>
    </r>
    <r>
      <rPr>
        <sz val="11"/>
        <color indexed="10"/>
        <rFont val="Arial"/>
        <family val="2"/>
      </rPr>
      <t>IKER MORENO</t>
    </r>
    <r>
      <rPr>
        <sz val="11"/>
        <color indexed="23"/>
        <rFont val="Arial"/>
        <family val="2"/>
      </rPr>
      <t xml:space="preserve">, </t>
    </r>
    <r>
      <rPr>
        <sz val="11"/>
        <color indexed="8"/>
        <rFont val="Arial"/>
        <family val="2"/>
      </rPr>
      <t>del AD Laurus</t>
    </r>
  </si>
  <si>
    <r>
      <t xml:space="preserve">Máximo goleador: </t>
    </r>
    <r>
      <rPr>
        <sz val="11"/>
        <color indexed="10"/>
        <rFont val="Arial"/>
        <family val="2"/>
      </rPr>
      <t>SAMUEL LALLANA</t>
    </r>
    <r>
      <rPr>
        <sz val="11"/>
        <color indexed="23"/>
        <rFont val="Arial"/>
        <family val="2"/>
      </rPr>
      <t xml:space="preserve">, </t>
    </r>
    <r>
      <rPr>
        <sz val="11"/>
        <color indexed="8"/>
        <rFont val="Arial"/>
        <family val="2"/>
      </rPr>
      <t>del EDF Logroño</t>
    </r>
  </si>
  <si>
    <r>
      <t xml:space="preserve">Mejor jugador: </t>
    </r>
    <r>
      <rPr>
        <sz val="11"/>
        <color indexed="10"/>
        <rFont val="Arial"/>
        <family val="2"/>
      </rPr>
      <t>HUGO HERNANDEZ</t>
    </r>
    <r>
      <rPr>
        <sz val="11"/>
        <color indexed="23"/>
        <rFont val="Arial"/>
        <family val="2"/>
      </rPr>
      <t xml:space="preserve">, </t>
    </r>
    <r>
      <rPr>
        <sz val="11"/>
        <color indexed="8"/>
        <rFont val="Arial"/>
        <family val="2"/>
      </rPr>
      <t>del EDF Logroño</t>
    </r>
  </si>
  <si>
    <r>
      <t xml:space="preserve">Cuarto clasificado: </t>
    </r>
    <r>
      <rPr>
        <sz val="11"/>
        <color indexed="10"/>
        <rFont val="Arial"/>
        <family val="2"/>
      </rPr>
      <t xml:space="preserve">AD LAURUS, </t>
    </r>
    <r>
      <rPr>
        <sz val="11"/>
        <color indexed="8"/>
        <rFont val="Arial"/>
        <family val="2"/>
      </rPr>
      <t>de Lardero</t>
    </r>
  </si>
  <si>
    <r>
      <t xml:space="preserve">Tercer clasificado: </t>
    </r>
    <r>
      <rPr>
        <sz val="11"/>
        <color indexed="10"/>
        <rFont val="Arial"/>
        <family val="2"/>
      </rPr>
      <t xml:space="preserve">CHANTREA, </t>
    </r>
    <r>
      <rPr>
        <sz val="11"/>
        <color indexed="8"/>
        <rFont val="Arial"/>
        <family val="2"/>
      </rPr>
      <t>de Pamplona</t>
    </r>
  </si>
  <si>
    <r>
      <t xml:space="preserve">Segundo clasificado: </t>
    </r>
    <r>
      <rPr>
        <sz val="11"/>
        <color indexed="10"/>
        <rFont val="Arial"/>
        <family val="2"/>
      </rPr>
      <t xml:space="preserve">JUVENTUD </t>
    </r>
    <r>
      <rPr>
        <sz val="11"/>
        <color indexed="8"/>
        <rFont val="Arial"/>
        <family val="2"/>
      </rPr>
      <t>de Calahorra</t>
    </r>
  </si>
  <si>
    <r>
      <t xml:space="preserve">CAMPEÓN: </t>
    </r>
    <r>
      <rPr>
        <b/>
        <sz val="11"/>
        <color indexed="10"/>
        <rFont val="Arial"/>
        <family val="2"/>
      </rPr>
      <t xml:space="preserve">EDF </t>
    </r>
    <r>
      <rPr>
        <b/>
        <sz val="11"/>
        <color indexed="8"/>
        <rFont val="Arial"/>
        <family val="2"/>
      </rPr>
      <t>de LOGROÑO</t>
    </r>
  </si>
  <si>
    <t>Categoría 2004</t>
  </si>
  <si>
    <r>
      <t xml:space="preserve">Mejor jugador CD Villegas: </t>
    </r>
    <r>
      <rPr>
        <sz val="11"/>
        <color indexed="12"/>
        <rFont val="Arial"/>
        <family val="2"/>
      </rPr>
      <t>VICTOR HURTADO</t>
    </r>
  </si>
  <si>
    <r>
      <t xml:space="preserve">Mejor portero del Torneo : </t>
    </r>
    <r>
      <rPr>
        <sz val="11"/>
        <color indexed="12"/>
        <rFont val="Arial"/>
        <family val="2"/>
      </rPr>
      <t>ERIK GAMEN</t>
    </r>
    <r>
      <rPr>
        <sz val="11"/>
        <color indexed="23"/>
        <rFont val="Arial"/>
        <family val="2"/>
      </rPr>
      <t xml:space="preserve">, </t>
    </r>
    <r>
      <rPr>
        <sz val="11"/>
        <color indexed="8"/>
        <rFont val="Arial"/>
        <family val="2"/>
      </rPr>
      <t>del Aluvión de Cascante</t>
    </r>
  </si>
  <si>
    <r>
      <t xml:space="preserve">Máximo goleador: </t>
    </r>
    <r>
      <rPr>
        <sz val="11"/>
        <color indexed="12"/>
        <rFont val="Arial"/>
        <family val="2"/>
      </rPr>
      <t>IVAN PEREZ</t>
    </r>
    <r>
      <rPr>
        <sz val="11"/>
        <color indexed="23"/>
        <rFont val="Arial"/>
        <family val="2"/>
      </rPr>
      <t xml:space="preserve">, </t>
    </r>
    <r>
      <rPr>
        <sz val="11"/>
        <color indexed="8"/>
        <rFont val="Arial"/>
        <family val="2"/>
      </rPr>
      <t>de la Real Sociedad de San Sebastián</t>
    </r>
  </si>
  <si>
    <r>
      <t xml:space="preserve">Mejor jugador: </t>
    </r>
    <r>
      <rPr>
        <sz val="11"/>
        <color indexed="12"/>
        <rFont val="Arial"/>
        <family val="2"/>
      </rPr>
      <t>ANE ANSA,</t>
    </r>
    <r>
      <rPr>
        <sz val="11"/>
        <color indexed="23"/>
        <rFont val="Arial"/>
        <family val="2"/>
      </rPr>
      <t xml:space="preserve"> </t>
    </r>
    <r>
      <rPr>
        <sz val="11"/>
        <color indexed="8"/>
        <rFont val="Arial"/>
        <family val="2"/>
      </rPr>
      <t>del Gazte Berriak de Ansoaín</t>
    </r>
  </si>
  <si>
    <r>
      <t xml:space="preserve">Cuarto clasificado: </t>
    </r>
    <r>
      <rPr>
        <sz val="11"/>
        <color indexed="12"/>
        <rFont val="Arial"/>
        <family val="2"/>
      </rPr>
      <t xml:space="preserve">GAZTE BERRIAK </t>
    </r>
    <r>
      <rPr>
        <sz val="11"/>
        <color indexed="8"/>
        <rFont val="Arial"/>
        <family val="2"/>
      </rPr>
      <t>de Ansoaín</t>
    </r>
  </si>
  <si>
    <r>
      <t xml:space="preserve">Tercer clasificado: </t>
    </r>
    <r>
      <rPr>
        <sz val="11"/>
        <color indexed="12"/>
        <rFont val="Arial"/>
        <family val="2"/>
      </rPr>
      <t xml:space="preserve">ATHLETIC </t>
    </r>
    <r>
      <rPr>
        <sz val="11"/>
        <color indexed="8"/>
        <rFont val="Arial"/>
        <family val="2"/>
      </rPr>
      <t>de Bilbao</t>
    </r>
  </si>
  <si>
    <r>
      <t xml:space="preserve">Segundo clasificado: </t>
    </r>
    <r>
      <rPr>
        <sz val="11"/>
        <color indexed="12"/>
        <rFont val="Arial"/>
        <family val="2"/>
      </rPr>
      <t>ALUVIÓN</t>
    </r>
    <r>
      <rPr>
        <sz val="11"/>
        <color indexed="23"/>
        <rFont val="Arial"/>
        <family val="2"/>
      </rPr>
      <t xml:space="preserve">, de </t>
    </r>
    <r>
      <rPr>
        <sz val="11"/>
        <color indexed="8"/>
        <rFont val="Arial"/>
        <family val="2"/>
      </rPr>
      <t>Cascante</t>
    </r>
  </si>
  <si>
    <r>
      <t xml:space="preserve">CAMPEÓN: </t>
    </r>
    <r>
      <rPr>
        <b/>
        <sz val="11"/>
        <color indexed="12"/>
        <rFont val="Arial"/>
        <family val="2"/>
      </rPr>
      <t>REAL SOCIEDAD</t>
    </r>
    <r>
      <rPr>
        <b/>
        <sz val="11"/>
        <color indexed="23"/>
        <rFont val="Arial"/>
        <family val="2"/>
      </rPr>
      <t>, de San Sebastián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</si>
</sst>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C0A]dddd\,\ dd&quot; de &quot;mmmm&quot; de &quot;yyyy"/>
  </numFmts>
  <fonts count="58"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b/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1"/>
      <name val="Calibri"/>
      <family val="0"/>
    </font>
    <font>
      <sz val="11"/>
      <color indexed="56"/>
      <name val="Calibri"/>
      <family val="0"/>
    </font>
    <font>
      <i/>
      <sz val="11"/>
      <color indexed="56"/>
      <name val="Calibri"/>
      <family val="0"/>
    </font>
    <font>
      <sz val="11"/>
      <color indexed="10"/>
      <name val="Calibri"/>
      <family val="0"/>
    </font>
    <font>
      <b/>
      <sz val="10"/>
      <color indexed="8"/>
      <name val="Tahoma"/>
      <family val="0"/>
    </font>
    <font>
      <sz val="10"/>
      <color indexed="10"/>
      <name val="Tahoma"/>
      <family val="0"/>
    </font>
    <font>
      <sz val="10"/>
      <name val="Tahoma"/>
      <family val="0"/>
    </font>
    <font>
      <sz val="11"/>
      <name val="Calibri"/>
      <family val="0"/>
    </font>
    <font>
      <sz val="11"/>
      <color indexed="9"/>
      <name val="Calibri"/>
      <family val="0"/>
    </font>
    <font>
      <b/>
      <sz val="10"/>
      <color indexed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Arial"/>
      <family val="2"/>
    </font>
    <font>
      <u val="single"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23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666666"/>
      <name val="Arial"/>
      <family val="2"/>
    </font>
    <font>
      <sz val="11"/>
      <color rgb="FF666666"/>
      <name val="Arial"/>
      <family val="2"/>
    </font>
    <font>
      <b/>
      <sz val="11"/>
      <color rgb="FF666666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7" fillId="35" borderId="0" applyNumberFormat="0" applyBorder="0" applyAlignment="0" applyProtection="0"/>
    <xf numFmtId="0" fontId="0" fillId="36" borderId="4" applyNumberFormat="0" applyFont="0" applyAlignment="0" applyProtection="0"/>
    <xf numFmtId="0" fontId="0" fillId="37" borderId="0" applyNumberFormat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17">
    <xf numFmtId="0" fontId="0" fillId="0" borderId="0" xfId="0" applyAlignment="1">
      <alignment/>
    </xf>
    <xf numFmtId="20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2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/>
    </xf>
    <xf numFmtId="2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0" fontId="2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39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20" fontId="0" fillId="0" borderId="0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41" borderId="0" xfId="0" applyFill="1" applyBorder="1" applyAlignment="1">
      <alignment horizontal="center" vertical="center"/>
    </xf>
    <xf numFmtId="0" fontId="1" fillId="42" borderId="23" xfId="0" applyFont="1" applyFill="1" applyBorder="1" applyAlignment="1">
      <alignment horizontal="center"/>
    </xf>
    <xf numFmtId="0" fontId="7" fillId="43" borderId="18" xfId="0" applyFont="1" applyFill="1" applyBorder="1" applyAlignment="1">
      <alignment horizontal="center"/>
    </xf>
    <xf numFmtId="0" fontId="0" fillId="43" borderId="0" xfId="0" applyFill="1" applyBorder="1" applyAlignment="1">
      <alignment/>
    </xf>
    <xf numFmtId="0" fontId="2" fillId="43" borderId="18" xfId="0" applyFont="1" applyFill="1" applyBorder="1" applyAlignment="1">
      <alignment horizontal="center"/>
    </xf>
    <xf numFmtId="0" fontId="8" fillId="43" borderId="0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4" borderId="23" xfId="0" applyFill="1" applyBorder="1" applyAlignment="1">
      <alignment horizontal="center"/>
    </xf>
    <xf numFmtId="0" fontId="0" fillId="44" borderId="24" xfId="0" applyFill="1" applyBorder="1" applyAlignment="1">
      <alignment/>
    </xf>
    <xf numFmtId="0" fontId="0" fillId="45" borderId="23" xfId="0" applyFill="1" applyBorder="1" applyAlignment="1">
      <alignment horizontal="center"/>
    </xf>
    <xf numFmtId="0" fontId="0" fillId="46" borderId="23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8" borderId="0" xfId="0" applyFill="1" applyAlignment="1">
      <alignment/>
    </xf>
    <xf numFmtId="0" fontId="0" fillId="49" borderId="23" xfId="0" applyFill="1" applyBorder="1" applyAlignment="1">
      <alignment/>
    </xf>
    <xf numFmtId="0" fontId="2" fillId="47" borderId="18" xfId="0" applyFont="1" applyFill="1" applyBorder="1" applyAlignment="1">
      <alignment horizontal="center"/>
    </xf>
    <xf numFmtId="0" fontId="0" fillId="47" borderId="0" xfId="0" applyFill="1" applyBorder="1" applyAlignment="1">
      <alignment/>
    </xf>
    <xf numFmtId="20" fontId="0" fillId="47" borderId="0" xfId="0" applyNumberFormat="1" applyFont="1" applyFill="1" applyBorder="1" applyAlignment="1">
      <alignment horizontal="center" vertical="center"/>
    </xf>
    <xf numFmtId="0" fontId="0" fillId="47" borderId="0" xfId="0" applyFont="1" applyFill="1" applyAlignment="1">
      <alignment/>
    </xf>
    <xf numFmtId="20" fontId="0" fillId="47" borderId="0" xfId="0" applyNumberFormat="1" applyFont="1" applyFill="1" applyAlignment="1">
      <alignment horizontal="center" vertical="center"/>
    </xf>
    <xf numFmtId="20" fontId="0" fillId="47" borderId="0" xfId="0" applyNumberFormat="1" applyFill="1" applyAlignment="1">
      <alignment horizontal="center" vertical="center"/>
    </xf>
    <xf numFmtId="0" fontId="0" fillId="47" borderId="0" xfId="0" applyFont="1" applyFill="1" applyAlignment="1">
      <alignment horizontal="center" vertical="center"/>
    </xf>
    <xf numFmtId="0" fontId="0" fillId="41" borderId="0" xfId="0" applyFill="1" applyAlignment="1">
      <alignment/>
    </xf>
    <xf numFmtId="20" fontId="0" fillId="41" borderId="0" xfId="0" applyNumberFormat="1" applyFont="1" applyFill="1" applyAlignment="1">
      <alignment horizontal="center" vertical="center"/>
    </xf>
    <xf numFmtId="20" fontId="0" fillId="41" borderId="0" xfId="0" applyNumberFormat="1" applyFont="1" applyFill="1" applyBorder="1" applyAlignment="1">
      <alignment horizontal="center" vertical="center"/>
    </xf>
    <xf numFmtId="0" fontId="0" fillId="50" borderId="23" xfId="0" applyFill="1" applyBorder="1" applyAlignment="1">
      <alignment horizontal="center"/>
    </xf>
    <xf numFmtId="0" fontId="0" fillId="50" borderId="18" xfId="0" applyFill="1" applyBorder="1" applyAlignment="1">
      <alignment horizontal="center"/>
    </xf>
    <xf numFmtId="0" fontId="0" fillId="50" borderId="24" xfId="0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5" fillId="50" borderId="0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50" borderId="27" xfId="0" applyFill="1" applyBorder="1" applyAlignment="1">
      <alignment horizontal="center"/>
    </xf>
    <xf numFmtId="0" fontId="0" fillId="50" borderId="28" xfId="0" applyFill="1" applyBorder="1" applyAlignment="1">
      <alignment horizontal="center"/>
    </xf>
    <xf numFmtId="0" fontId="0" fillId="50" borderId="29" xfId="0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32" xfId="0" applyNumberFormat="1" applyFon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Border="1" applyAlignment="1">
      <alignment/>
    </xf>
    <xf numFmtId="20" fontId="0" fillId="0" borderId="34" xfId="0" applyNumberFormat="1" applyFont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50" borderId="38" xfId="0" applyFill="1" applyBorder="1" applyAlignment="1">
      <alignment horizontal="center"/>
    </xf>
    <xf numFmtId="0" fontId="0" fillId="50" borderId="39" xfId="0" applyFill="1" applyBorder="1" applyAlignment="1">
      <alignment horizontal="center"/>
    </xf>
    <xf numFmtId="0" fontId="0" fillId="50" borderId="40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50" borderId="10" xfId="0" applyFill="1" applyBorder="1" applyAlignment="1">
      <alignment/>
    </xf>
    <xf numFmtId="0" fontId="0" fillId="0" borderId="42" xfId="0" applyBorder="1" applyAlignment="1">
      <alignment/>
    </xf>
    <xf numFmtId="0" fontId="0" fillId="50" borderId="43" xfId="0" applyFill="1" applyBorder="1" applyAlignment="1">
      <alignment horizontal="center"/>
    </xf>
    <xf numFmtId="0" fontId="13" fillId="50" borderId="10" xfId="0" applyFont="1" applyFill="1" applyBorder="1" applyAlignment="1">
      <alignment/>
    </xf>
    <xf numFmtId="0" fontId="10" fillId="50" borderId="10" xfId="0" applyFont="1" applyFill="1" applyBorder="1" applyAlignment="1">
      <alignment/>
    </xf>
    <xf numFmtId="0" fontId="14" fillId="5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4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50" borderId="10" xfId="0" applyFont="1" applyFill="1" applyBorder="1" applyAlignment="1">
      <alignment horizontal="left" vertical="center"/>
    </xf>
    <xf numFmtId="0" fontId="12" fillId="50" borderId="10" xfId="0" applyFont="1" applyFill="1" applyBorder="1" applyAlignment="1">
      <alignment/>
    </xf>
    <xf numFmtId="0" fontId="10" fillId="50" borderId="10" xfId="0" applyFont="1" applyFill="1" applyBorder="1" applyAlignment="1">
      <alignment/>
    </xf>
    <xf numFmtId="0" fontId="15" fillId="51" borderId="0" xfId="0" applyFont="1" applyFill="1" applyBorder="1" applyAlignment="1">
      <alignment horizontal="center" vertical="center"/>
    </xf>
    <xf numFmtId="0" fontId="15" fillId="51" borderId="0" xfId="0" applyFont="1" applyFill="1" applyBorder="1" applyAlignment="1">
      <alignment/>
    </xf>
    <xf numFmtId="20" fontId="15" fillId="51" borderId="0" xfId="0" applyNumberFormat="1" applyFont="1" applyFill="1" applyBorder="1" applyAlignment="1">
      <alignment horizontal="center" vertical="center"/>
    </xf>
    <xf numFmtId="0" fontId="16" fillId="51" borderId="0" xfId="0" applyFont="1" applyFill="1" applyBorder="1" applyAlignment="1">
      <alignment/>
    </xf>
    <xf numFmtId="0" fontId="15" fillId="51" borderId="0" xfId="0" applyFont="1" applyFill="1" applyBorder="1" applyAlignment="1">
      <alignment horizontal="center"/>
    </xf>
    <xf numFmtId="0" fontId="15" fillId="51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41" borderId="0" xfId="0" applyFill="1" applyBorder="1" applyAlignment="1">
      <alignment horizontal="center" vertical="center"/>
    </xf>
    <xf numFmtId="0" fontId="0" fillId="50" borderId="0" xfId="0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135"/>
    </xf>
    <xf numFmtId="0" fontId="0" fillId="0" borderId="19" xfId="0" applyFont="1" applyBorder="1" applyAlignment="1">
      <alignment horizontal="center" vertical="center" textRotation="135"/>
    </xf>
    <xf numFmtId="0" fontId="0" fillId="43" borderId="44" xfId="0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47" borderId="44" xfId="0" applyFill="1" applyBorder="1" applyAlignment="1">
      <alignment horizontal="center" vertical="center"/>
    </xf>
    <xf numFmtId="0" fontId="0" fillId="47" borderId="14" xfId="0" applyFill="1" applyBorder="1" applyAlignment="1">
      <alignment horizontal="center" vertical="center"/>
    </xf>
    <xf numFmtId="0" fontId="0" fillId="47" borderId="15" xfId="0" applyFill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49" borderId="18" xfId="0" applyFont="1" applyFill="1" applyBorder="1" applyAlignment="1">
      <alignment horizontal="center"/>
    </xf>
    <xf numFmtId="0" fontId="2" fillId="49" borderId="24" xfId="0" applyFont="1" applyFill="1" applyBorder="1" applyAlignment="1">
      <alignment horizontal="center"/>
    </xf>
    <xf numFmtId="0" fontId="2" fillId="49" borderId="23" xfId="0" applyFont="1" applyFill="1" applyBorder="1" applyAlignment="1">
      <alignment horizontal="center" vertical="center"/>
    </xf>
    <xf numFmtId="0" fontId="2" fillId="49" borderId="18" xfId="0" applyFont="1" applyFill="1" applyBorder="1" applyAlignment="1">
      <alignment horizontal="center" vertical="center"/>
    </xf>
    <xf numFmtId="0" fontId="2" fillId="49" borderId="2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9" fillId="38" borderId="1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2" fillId="44" borderId="18" xfId="0" applyFont="1" applyFill="1" applyBorder="1" applyAlignment="1">
      <alignment horizontal="center" vertical="center"/>
    </xf>
    <xf numFmtId="20" fontId="9" fillId="38" borderId="0" xfId="0" applyNumberFormat="1" applyFont="1" applyFill="1" applyBorder="1" applyAlignment="1">
      <alignment horizontal="center" vertical="center"/>
    </xf>
    <xf numFmtId="20" fontId="9" fillId="38" borderId="11" xfId="0" applyNumberFormat="1" applyFont="1" applyFill="1" applyBorder="1" applyAlignment="1">
      <alignment horizontal="center" vertical="center"/>
    </xf>
    <xf numFmtId="0" fontId="0" fillId="50" borderId="10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0" fillId="50" borderId="19" xfId="0" applyFill="1" applyBorder="1" applyAlignment="1">
      <alignment horizontal="center"/>
    </xf>
    <xf numFmtId="0" fontId="0" fillId="50" borderId="12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20" fontId="0" fillId="0" borderId="12" xfId="0" applyNumberFormat="1" applyBorder="1" applyAlignment="1">
      <alignment horizontal="center" vertical="center"/>
    </xf>
    <xf numFmtId="0" fontId="2" fillId="45" borderId="18" xfId="0" applyFont="1" applyFill="1" applyBorder="1" applyAlignment="1">
      <alignment horizontal="center"/>
    </xf>
    <xf numFmtId="0" fontId="2" fillId="45" borderId="24" xfId="0" applyFont="1" applyFill="1" applyBorder="1" applyAlignment="1">
      <alignment horizontal="center"/>
    </xf>
    <xf numFmtId="0" fontId="2" fillId="46" borderId="18" xfId="0" applyFont="1" applyFill="1" applyBorder="1" applyAlignment="1">
      <alignment horizontal="center"/>
    </xf>
    <xf numFmtId="0" fontId="2" fillId="46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55" fillId="0" borderId="0" xfId="0" applyFont="1" applyAlignment="1">
      <alignment horizontal="left" indent="2"/>
    </xf>
    <xf numFmtId="0" fontId="56" fillId="0" borderId="0" xfId="0" applyFont="1" applyAlignment="1">
      <alignment horizontal="left" indent="2"/>
    </xf>
    <xf numFmtId="0" fontId="57" fillId="0" borderId="0" xfId="0" applyFont="1" applyAlignment="1">
      <alignment horizontal="left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F8">
      <selection activeCell="V27" sqref="V27"/>
    </sheetView>
  </sheetViews>
  <sheetFormatPr defaultColWidth="9.140625" defaultRowHeight="15"/>
  <cols>
    <col min="1" max="1" width="4.28125" style="0" customWidth="1"/>
    <col min="2" max="2" width="9.140625" style="0" customWidth="1"/>
    <col min="3" max="3" width="6.8515625" style="0" customWidth="1"/>
    <col min="4" max="5" width="4.7109375" style="0" customWidth="1"/>
    <col min="6" max="6" width="14.8515625" style="0" customWidth="1"/>
    <col min="7" max="7" width="4.140625" style="0" customWidth="1"/>
    <col min="8" max="8" width="15.421875" style="0" customWidth="1"/>
    <col min="9" max="9" width="4.8515625" style="0" customWidth="1"/>
    <col min="10" max="10" width="2.140625" style="0" customWidth="1"/>
    <col min="11" max="11" width="4.8515625" style="0" customWidth="1"/>
    <col min="12" max="12" width="7.7109375" style="0" customWidth="1"/>
    <col min="13" max="13" width="4.57421875" style="0" customWidth="1"/>
    <col min="14" max="14" width="14.28125" style="0" customWidth="1"/>
    <col min="15" max="15" width="3.57421875" style="0" customWidth="1"/>
    <col min="16" max="16" width="14.421875" style="0" customWidth="1"/>
    <col min="17" max="17" width="3.8515625" style="0" customWidth="1"/>
    <col min="18" max="18" width="2.140625" style="0" customWidth="1"/>
    <col min="19" max="19" width="7.8515625" style="0" customWidth="1"/>
    <col min="20" max="20" width="15.57421875" style="0" customWidth="1"/>
    <col min="21" max="21" width="4.140625" style="0" customWidth="1"/>
    <col min="22" max="22" width="16.8515625" style="0" customWidth="1"/>
    <col min="23" max="23" width="3.421875" style="0" customWidth="1"/>
    <col min="24" max="24" width="2.421875" style="0" customWidth="1"/>
    <col min="25" max="25" width="3.421875" style="0" customWidth="1"/>
    <col min="26" max="26" width="4.140625" style="0" customWidth="1"/>
    <col min="27" max="27" width="16.00390625" style="0" customWidth="1"/>
    <col min="28" max="28" width="5.421875" style="0" customWidth="1"/>
    <col min="29" max="29" width="3.7109375" style="0" customWidth="1"/>
    <col min="30" max="30" width="4.421875" style="0" customWidth="1"/>
    <col min="31" max="32" width="4.140625" style="0" customWidth="1"/>
    <col min="33" max="33" width="4.7109375" style="0" customWidth="1"/>
    <col min="34" max="34" width="7.421875" style="0" customWidth="1"/>
    <col min="35" max="35" width="5.140625" style="0" customWidth="1"/>
    <col min="36" max="36" width="6.140625" style="0" customWidth="1"/>
    <col min="37" max="37" width="6.57421875" style="0" customWidth="1"/>
  </cols>
  <sheetData>
    <row r="1" spans="1:35" ht="15">
      <c r="A1" s="90"/>
      <c r="B1" s="61">
        <v>2004</v>
      </c>
      <c r="C1" s="171" t="s">
        <v>0</v>
      </c>
      <c r="D1" s="171"/>
      <c r="E1" s="171"/>
      <c r="F1" s="171"/>
      <c r="G1" s="171"/>
      <c r="H1" s="171"/>
      <c r="I1" s="172"/>
      <c r="J1" s="62"/>
      <c r="K1" s="34"/>
      <c r="L1" s="173" t="s">
        <v>1</v>
      </c>
      <c r="M1" s="173"/>
      <c r="N1" s="173"/>
      <c r="O1" s="173"/>
      <c r="P1" s="173"/>
      <c r="Q1" s="174"/>
      <c r="R1" s="64"/>
      <c r="S1" s="175" t="s">
        <v>2</v>
      </c>
      <c r="T1" s="175"/>
      <c r="U1" s="175"/>
      <c r="V1" s="175"/>
      <c r="W1" s="176"/>
      <c r="X1" s="66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>
      <c r="A2" s="90"/>
      <c r="B2" s="160" t="s">
        <v>3</v>
      </c>
      <c r="C2" s="112">
        <v>0.4166666666666667</v>
      </c>
      <c r="D2" s="152" t="s">
        <v>4</v>
      </c>
      <c r="E2" s="113" t="s">
        <v>5</v>
      </c>
      <c r="F2" s="114" t="s">
        <v>6</v>
      </c>
      <c r="G2" s="114">
        <v>2</v>
      </c>
      <c r="H2" s="104" t="s">
        <v>7</v>
      </c>
      <c r="I2" s="115">
        <v>0</v>
      </c>
      <c r="J2" s="63"/>
      <c r="K2" s="177" t="s">
        <v>3</v>
      </c>
      <c r="L2" s="8">
        <v>0.375</v>
      </c>
      <c r="M2" s="147" t="s">
        <v>8</v>
      </c>
      <c r="N2" s="4" t="s">
        <v>9</v>
      </c>
      <c r="O2" s="4">
        <v>5</v>
      </c>
      <c r="P2" s="4" t="s">
        <v>10</v>
      </c>
      <c r="Q2" s="5">
        <v>0</v>
      </c>
      <c r="R2" s="63"/>
      <c r="S2" s="154" t="s">
        <v>3</v>
      </c>
      <c r="T2" s="155"/>
      <c r="U2" s="155"/>
      <c r="V2" s="155"/>
      <c r="W2" s="156"/>
      <c r="X2" s="66"/>
      <c r="Y2" s="8"/>
      <c r="Z2" s="147"/>
      <c r="AA2" s="122" t="s">
        <v>11</v>
      </c>
      <c r="AB2" s="123" t="s">
        <v>12</v>
      </c>
      <c r="AC2" s="124" t="s">
        <v>13</v>
      </c>
      <c r="AD2" s="94" t="s">
        <v>14</v>
      </c>
      <c r="AE2" s="94" t="s">
        <v>15</v>
      </c>
      <c r="AF2" s="94" t="s">
        <v>16</v>
      </c>
      <c r="AG2" s="94" t="s">
        <v>17</v>
      </c>
      <c r="AH2" s="123" t="s">
        <v>18</v>
      </c>
      <c r="AI2" s="125" t="s">
        <v>19</v>
      </c>
    </row>
    <row r="3" spans="1:35" ht="15">
      <c r="A3" s="90"/>
      <c r="B3" s="160"/>
      <c r="C3" s="116">
        <v>0.4375</v>
      </c>
      <c r="D3" s="147"/>
      <c r="E3" s="54" t="s">
        <v>5</v>
      </c>
      <c r="F3" s="10" t="s">
        <v>20</v>
      </c>
      <c r="G3" s="10">
        <v>5</v>
      </c>
      <c r="H3" s="10" t="s">
        <v>6</v>
      </c>
      <c r="I3" s="105">
        <v>1</v>
      </c>
      <c r="J3" s="63"/>
      <c r="K3" s="177"/>
      <c r="L3" s="8">
        <v>0.395833333333333</v>
      </c>
      <c r="M3" s="147"/>
      <c r="N3" s="4" t="s">
        <v>10</v>
      </c>
      <c r="O3" s="4">
        <v>0</v>
      </c>
      <c r="P3" s="10" t="s">
        <v>21</v>
      </c>
      <c r="Q3" s="5">
        <v>3</v>
      </c>
      <c r="R3" s="63"/>
      <c r="S3" s="165" t="s">
        <v>22</v>
      </c>
      <c r="T3" s="166"/>
      <c r="U3" s="166"/>
      <c r="V3" s="166"/>
      <c r="W3" s="167"/>
      <c r="X3" s="66"/>
      <c r="Y3" s="8"/>
      <c r="Z3" s="147"/>
      <c r="AA3" s="130" t="str">
        <f>F2</f>
        <v>OYONESA</v>
      </c>
      <c r="AB3" s="109">
        <f>D24+D25+D26+D27</f>
        <v>3</v>
      </c>
      <c r="AC3" s="110">
        <f>C28</f>
        <v>2</v>
      </c>
      <c r="AD3" s="20">
        <f>COUNTIF(D24:D27,3)</f>
        <v>1</v>
      </c>
      <c r="AE3" s="20">
        <f>COUNTIF(D24:D27,1)</f>
        <v>0</v>
      </c>
      <c r="AF3" s="20">
        <f>AC3-AD3-AE3</f>
        <v>1</v>
      </c>
      <c r="AG3" s="20">
        <f>G2+I3</f>
        <v>3</v>
      </c>
      <c r="AH3" s="111">
        <f>I2+G3</f>
        <v>5</v>
      </c>
      <c r="AI3" s="126">
        <f>AG3-AH3</f>
        <v>-2</v>
      </c>
    </row>
    <row r="4" spans="1:35" ht="15">
      <c r="A4" s="90"/>
      <c r="B4" s="160"/>
      <c r="C4" s="117">
        <v>0.458333333333333</v>
      </c>
      <c r="D4" s="153"/>
      <c r="E4" s="118" t="s">
        <v>5</v>
      </c>
      <c r="F4" s="119" t="s">
        <v>7</v>
      </c>
      <c r="G4" s="119">
        <v>1</v>
      </c>
      <c r="H4" s="120" t="s">
        <v>20</v>
      </c>
      <c r="I4" s="121">
        <v>4</v>
      </c>
      <c r="J4" s="63"/>
      <c r="K4" s="177"/>
      <c r="L4" s="8">
        <v>0.4166666666666667</v>
      </c>
      <c r="M4" s="147"/>
      <c r="N4" s="10" t="s">
        <v>21</v>
      </c>
      <c r="O4" s="4">
        <v>3</v>
      </c>
      <c r="P4" s="4" t="s">
        <v>9</v>
      </c>
      <c r="Q4" s="5">
        <v>0</v>
      </c>
      <c r="R4" s="63"/>
      <c r="S4" s="68">
        <v>0.4479166666666667</v>
      </c>
      <c r="T4" s="4" t="s">
        <v>23</v>
      </c>
      <c r="U4" s="22">
        <v>0</v>
      </c>
      <c r="V4" s="10" t="s">
        <v>24</v>
      </c>
      <c r="W4" s="24">
        <v>2</v>
      </c>
      <c r="X4" s="66"/>
      <c r="Y4" s="8"/>
      <c r="Z4" s="147"/>
      <c r="AA4" s="131" t="str">
        <f>F3</f>
        <v>VILLEGAS A  </v>
      </c>
      <c r="AB4" s="109">
        <f>D29+D30+D32+D31</f>
        <v>6</v>
      </c>
      <c r="AC4" s="110">
        <f>C33</f>
        <v>2</v>
      </c>
      <c r="AD4" s="20">
        <f>COUNTIF(D29:D32,3)</f>
        <v>2</v>
      </c>
      <c r="AE4" s="20">
        <f>COUNTIF(D29:D32,1)</f>
        <v>0</v>
      </c>
      <c r="AF4" s="20">
        <f>AC4-AD4-AE4</f>
        <v>0</v>
      </c>
      <c r="AG4" s="20">
        <f>G3+I4</f>
        <v>9</v>
      </c>
      <c r="AH4" s="111">
        <f>I3+G4</f>
        <v>2</v>
      </c>
      <c r="AI4" s="126">
        <f>AG4-AH4</f>
        <v>7</v>
      </c>
    </row>
    <row r="5" spans="1:35" ht="15">
      <c r="A5" s="90"/>
      <c r="B5" s="160"/>
      <c r="C5" s="8">
        <v>0.479166666666667</v>
      </c>
      <c r="D5" s="147" t="s">
        <v>25</v>
      </c>
      <c r="E5" s="54" t="s">
        <v>5</v>
      </c>
      <c r="F5" s="10" t="s">
        <v>26</v>
      </c>
      <c r="G5" s="10">
        <v>1</v>
      </c>
      <c r="H5" s="10" t="s">
        <v>27</v>
      </c>
      <c r="I5" s="5">
        <v>0</v>
      </c>
      <c r="J5" s="63"/>
      <c r="K5" s="177"/>
      <c r="L5" s="8">
        <v>0.4375</v>
      </c>
      <c r="M5" s="147" t="s">
        <v>28</v>
      </c>
      <c r="N5" s="4" t="s">
        <v>29</v>
      </c>
      <c r="O5" s="4">
        <v>4</v>
      </c>
      <c r="P5" s="10" t="s">
        <v>20</v>
      </c>
      <c r="Q5" s="5">
        <v>0</v>
      </c>
      <c r="R5" s="63"/>
      <c r="S5" s="66"/>
      <c r="T5" s="66"/>
      <c r="U5" s="66"/>
      <c r="V5" s="66"/>
      <c r="W5" s="66"/>
      <c r="X5" s="66"/>
      <c r="Z5" s="147"/>
      <c r="AA5" s="127" t="str">
        <f>H2</f>
        <v>CASCO VIEJO</v>
      </c>
      <c r="AB5" s="109">
        <f>SUM(D34:D37)</f>
        <v>0</v>
      </c>
      <c r="AC5" s="110">
        <f>C38</f>
        <v>2</v>
      </c>
      <c r="AD5" s="20">
        <f>COUNTIF(D34:D37,3)</f>
        <v>0</v>
      </c>
      <c r="AE5" s="20">
        <f>COUNTIF(D34:D37,1)</f>
        <v>0</v>
      </c>
      <c r="AF5" s="20">
        <f>AC5-AD5-AE5</f>
        <v>2</v>
      </c>
      <c r="AG5" s="20">
        <f>I2+G4</f>
        <v>1</v>
      </c>
      <c r="AH5" s="111">
        <f>G2+I4</f>
        <v>6</v>
      </c>
      <c r="AI5" s="126">
        <f>AG5-AH5</f>
        <v>-5</v>
      </c>
    </row>
    <row r="6" spans="1:35" ht="15">
      <c r="A6" s="90"/>
      <c r="B6" s="160"/>
      <c r="C6" s="8">
        <v>0.5</v>
      </c>
      <c r="D6" s="147"/>
      <c r="E6" s="54" t="s">
        <v>5</v>
      </c>
      <c r="F6" s="10" t="s">
        <v>30</v>
      </c>
      <c r="G6" s="10">
        <v>0</v>
      </c>
      <c r="H6" s="10" t="s">
        <v>26</v>
      </c>
      <c r="I6" s="5">
        <v>1</v>
      </c>
      <c r="J6" s="63"/>
      <c r="K6" s="177"/>
      <c r="L6" s="8">
        <v>0.458333333333333</v>
      </c>
      <c r="M6" s="147"/>
      <c r="N6" s="10" t="s">
        <v>20</v>
      </c>
      <c r="O6" s="4">
        <v>2</v>
      </c>
      <c r="P6" s="10" t="s">
        <v>24</v>
      </c>
      <c r="Q6" s="5">
        <v>2</v>
      </c>
      <c r="R6" s="63"/>
      <c r="S6" s="154" t="s">
        <v>31</v>
      </c>
      <c r="T6" s="155"/>
      <c r="U6" s="155"/>
      <c r="V6" s="155"/>
      <c r="W6" s="156"/>
      <c r="X6" s="66"/>
      <c r="Z6" s="147"/>
      <c r="AA6" s="3"/>
      <c r="AB6" s="4"/>
      <c r="AC6" s="4"/>
      <c r="AD6" s="4"/>
      <c r="AE6" s="4"/>
      <c r="AF6" s="4"/>
      <c r="AG6" s="4"/>
      <c r="AH6" s="4"/>
      <c r="AI6" s="5"/>
    </row>
    <row r="7" spans="1:35" ht="15">
      <c r="A7" s="90"/>
      <c r="B7" s="160"/>
      <c r="C7" s="8">
        <v>0.520833333333334</v>
      </c>
      <c r="D7" s="147"/>
      <c r="E7" s="54" t="s">
        <v>5</v>
      </c>
      <c r="F7" s="10" t="s">
        <v>27</v>
      </c>
      <c r="G7" s="10">
        <v>4</v>
      </c>
      <c r="H7" s="10" t="s">
        <v>30</v>
      </c>
      <c r="I7" s="5">
        <v>1</v>
      </c>
      <c r="J7" s="63"/>
      <c r="K7" s="177"/>
      <c r="L7" s="8">
        <v>0.479166666666667</v>
      </c>
      <c r="M7" s="147"/>
      <c r="N7" s="10" t="s">
        <v>24</v>
      </c>
      <c r="O7" s="4">
        <v>2</v>
      </c>
      <c r="P7" s="4" t="s">
        <v>29</v>
      </c>
      <c r="Q7" s="5">
        <v>1</v>
      </c>
      <c r="R7" s="63"/>
      <c r="S7" s="168" t="s">
        <v>22</v>
      </c>
      <c r="T7" s="169"/>
      <c r="U7" s="169"/>
      <c r="V7" s="169"/>
      <c r="W7" s="170"/>
      <c r="X7" s="66"/>
      <c r="Z7" s="147"/>
      <c r="AA7" s="128" t="s">
        <v>32</v>
      </c>
      <c r="AB7" s="106" t="s">
        <v>12</v>
      </c>
      <c r="AC7" s="107" t="s">
        <v>13</v>
      </c>
      <c r="AD7" s="108" t="s">
        <v>14</v>
      </c>
      <c r="AE7" s="108" t="s">
        <v>15</v>
      </c>
      <c r="AF7" s="108" t="s">
        <v>16</v>
      </c>
      <c r="AG7" s="108" t="s">
        <v>17</v>
      </c>
      <c r="AH7" s="106" t="s">
        <v>18</v>
      </c>
      <c r="AI7" s="129" t="s">
        <v>19</v>
      </c>
    </row>
    <row r="8" spans="1:35" ht="15">
      <c r="A8" s="90"/>
      <c r="B8" s="160"/>
      <c r="C8" s="112">
        <v>0.541666666666667</v>
      </c>
      <c r="D8" s="152" t="s">
        <v>33</v>
      </c>
      <c r="E8" s="113" t="s">
        <v>5</v>
      </c>
      <c r="F8" s="114" t="s">
        <v>24</v>
      </c>
      <c r="G8" s="114">
        <v>3</v>
      </c>
      <c r="H8" s="114" t="s">
        <v>34</v>
      </c>
      <c r="I8" s="115">
        <v>1</v>
      </c>
      <c r="J8" s="63"/>
      <c r="K8" s="177"/>
      <c r="L8" s="8">
        <v>0.5</v>
      </c>
      <c r="M8" s="147" t="s">
        <v>35</v>
      </c>
      <c r="N8" s="4" t="s">
        <v>23</v>
      </c>
      <c r="O8" s="4">
        <v>2</v>
      </c>
      <c r="P8" s="4" t="s">
        <v>36</v>
      </c>
      <c r="Q8" s="5">
        <v>1</v>
      </c>
      <c r="R8" s="63"/>
      <c r="S8" s="68">
        <v>0.4479166666666667</v>
      </c>
      <c r="T8" t="s">
        <v>9</v>
      </c>
      <c r="U8" s="22">
        <v>0</v>
      </c>
      <c r="V8" s="4" t="s">
        <v>29</v>
      </c>
      <c r="W8" s="24">
        <v>3</v>
      </c>
      <c r="X8" s="66"/>
      <c r="Z8" s="147"/>
      <c r="AA8" s="138" t="str">
        <f>F5</f>
        <v>      VILLEGAS B </v>
      </c>
      <c r="AB8" s="109">
        <f>H24+H26</f>
        <v>6</v>
      </c>
      <c r="AC8" s="110">
        <f>G28</f>
        <v>2</v>
      </c>
      <c r="AD8" s="20">
        <f>COUNTIF(H24:H27,3)</f>
        <v>2</v>
      </c>
      <c r="AE8" s="20">
        <f>COUNTIF(H24:H27,1)</f>
        <v>0</v>
      </c>
      <c r="AF8" s="20">
        <f>AC8-AD8-AE8</f>
        <v>0</v>
      </c>
      <c r="AG8" s="20">
        <f>G5+I6</f>
        <v>2</v>
      </c>
      <c r="AH8" s="111">
        <f>I5+G6</f>
        <v>0</v>
      </c>
      <c r="AI8" s="126">
        <f>AG8-AH8</f>
        <v>2</v>
      </c>
    </row>
    <row r="9" spans="1:35" ht="15">
      <c r="A9" s="90"/>
      <c r="B9" s="160"/>
      <c r="C9" s="116">
        <v>0.5625</v>
      </c>
      <c r="D9" s="147"/>
      <c r="E9" s="54" t="s">
        <v>5</v>
      </c>
      <c r="F9" s="10" t="s">
        <v>37</v>
      </c>
      <c r="G9" s="10">
        <v>1</v>
      </c>
      <c r="H9" s="10" t="s">
        <v>24</v>
      </c>
      <c r="I9" s="105">
        <v>2</v>
      </c>
      <c r="J9" s="63"/>
      <c r="K9" s="177"/>
      <c r="L9" s="8">
        <v>0.520833333333333</v>
      </c>
      <c r="M9" s="147"/>
      <c r="N9" s="4" t="s">
        <v>36</v>
      </c>
      <c r="O9" s="4">
        <v>0</v>
      </c>
      <c r="P9" s="10" t="s">
        <v>38</v>
      </c>
      <c r="Q9" s="5">
        <v>1</v>
      </c>
      <c r="R9" s="63"/>
      <c r="S9" s="66"/>
      <c r="T9" s="66"/>
      <c r="U9" s="66"/>
      <c r="V9" s="66"/>
      <c r="W9" s="66"/>
      <c r="X9" s="66"/>
      <c r="Z9" s="147"/>
      <c r="AA9" s="127" t="str">
        <f>F6</f>
        <v>HARO</v>
      </c>
      <c r="AB9" s="109">
        <f>H29+H30+H32+H31</f>
        <v>3</v>
      </c>
      <c r="AC9" s="110">
        <f>G33</f>
        <v>2</v>
      </c>
      <c r="AD9" s="20">
        <f>COUNTIF(H29:H32,3)</f>
        <v>1</v>
      </c>
      <c r="AE9" s="20">
        <f>COUNTIF(H29:H32,1)</f>
        <v>0</v>
      </c>
      <c r="AF9" s="20">
        <f>AC9-AD9-AE9</f>
        <v>1</v>
      </c>
      <c r="AG9" s="20">
        <f>G6+I7</f>
        <v>1</v>
      </c>
      <c r="AH9" s="111">
        <f>I6+G7</f>
        <v>5</v>
      </c>
      <c r="AI9" s="126">
        <f>AG9-AH9</f>
        <v>-4</v>
      </c>
    </row>
    <row r="10" spans="1:35" ht="15">
      <c r="A10" s="90"/>
      <c r="B10" s="160"/>
      <c r="C10" s="117">
        <v>0.583333333333334</v>
      </c>
      <c r="D10" s="153"/>
      <c r="E10" s="118" t="s">
        <v>5</v>
      </c>
      <c r="F10" s="120" t="s">
        <v>34</v>
      </c>
      <c r="G10" s="120">
        <v>1</v>
      </c>
      <c r="H10" s="120" t="s">
        <v>37</v>
      </c>
      <c r="I10" s="121">
        <v>6</v>
      </c>
      <c r="J10" s="63"/>
      <c r="K10" s="177"/>
      <c r="L10" s="8">
        <v>0.541666666666667</v>
      </c>
      <c r="M10" s="147"/>
      <c r="N10" s="10" t="s">
        <v>38</v>
      </c>
      <c r="O10" s="4">
        <v>3</v>
      </c>
      <c r="P10" s="4" t="s">
        <v>23</v>
      </c>
      <c r="Q10" s="5">
        <v>1</v>
      </c>
      <c r="R10" s="63"/>
      <c r="S10" s="154" t="s">
        <v>3</v>
      </c>
      <c r="T10" s="155"/>
      <c r="U10" s="155"/>
      <c r="V10" s="155"/>
      <c r="W10" s="156"/>
      <c r="X10" s="66"/>
      <c r="Z10" s="147"/>
      <c r="AA10" s="127" t="str">
        <f>H5</f>
        <v>  7 INFANTES</v>
      </c>
      <c r="AB10" s="109">
        <f>SUM(H34:H37)</f>
        <v>3</v>
      </c>
      <c r="AC10" s="110">
        <f>G38</f>
        <v>2</v>
      </c>
      <c r="AD10" s="20">
        <f>COUNTIF(H34:H37,3)</f>
        <v>1</v>
      </c>
      <c r="AE10" s="20">
        <f>COUNTIF(H34:H37,1)</f>
        <v>0</v>
      </c>
      <c r="AF10" s="20">
        <f>AC10-AD10-AE10</f>
        <v>1</v>
      </c>
      <c r="AG10" s="20">
        <f>I5+G7</f>
        <v>4</v>
      </c>
      <c r="AH10" s="111">
        <f>G5+I7</f>
        <v>2</v>
      </c>
      <c r="AI10" s="126">
        <f>AG10-AH10</f>
        <v>2</v>
      </c>
    </row>
    <row r="11" spans="1:35" ht="15">
      <c r="A11" s="90"/>
      <c r="B11" s="11"/>
      <c r="C11" s="10"/>
      <c r="D11" s="10"/>
      <c r="E11" s="10"/>
      <c r="F11" s="10"/>
      <c r="G11" s="10"/>
      <c r="H11" s="10"/>
      <c r="I11" s="5"/>
      <c r="J11" s="63"/>
      <c r="K11" s="177"/>
      <c r="L11" s="8">
        <v>0.5625</v>
      </c>
      <c r="M11" s="147" t="s">
        <v>39</v>
      </c>
      <c r="N11" s="4" t="s">
        <v>40</v>
      </c>
      <c r="O11" s="4">
        <v>2</v>
      </c>
      <c r="P11" s="10" t="s">
        <v>26</v>
      </c>
      <c r="Q11" s="5">
        <v>0</v>
      </c>
      <c r="R11" s="63"/>
      <c r="S11" s="157" t="s">
        <v>41</v>
      </c>
      <c r="T11" s="158"/>
      <c r="U11" s="158"/>
      <c r="V11" s="158"/>
      <c r="W11" s="159"/>
      <c r="X11" s="66"/>
      <c r="Z11" s="147"/>
      <c r="AA11" s="3"/>
      <c r="AB11" s="4"/>
      <c r="AC11" s="4"/>
      <c r="AD11" s="4"/>
      <c r="AE11" s="4"/>
      <c r="AF11" s="4"/>
      <c r="AG11" s="4"/>
      <c r="AH11" s="4"/>
      <c r="AI11" s="5"/>
    </row>
    <row r="12" spans="1:35" ht="15">
      <c r="A12" s="90"/>
      <c r="B12" s="160" t="s">
        <v>31</v>
      </c>
      <c r="C12" s="112">
        <v>0.4166666666666667</v>
      </c>
      <c r="D12" s="152" t="s">
        <v>42</v>
      </c>
      <c r="E12" s="113" t="s">
        <v>5</v>
      </c>
      <c r="F12" s="114" t="s">
        <v>43</v>
      </c>
      <c r="G12" s="114">
        <v>2</v>
      </c>
      <c r="H12" s="114" t="s">
        <v>44</v>
      </c>
      <c r="I12" s="115">
        <v>0</v>
      </c>
      <c r="J12" s="63"/>
      <c r="K12" s="177"/>
      <c r="L12" s="8">
        <v>0.583333333333333</v>
      </c>
      <c r="M12" s="147"/>
      <c r="N12" s="10" t="s">
        <v>26</v>
      </c>
      <c r="O12" s="4">
        <v>0</v>
      </c>
      <c r="P12" s="10" t="s">
        <v>45</v>
      </c>
      <c r="Q12" s="5">
        <v>6</v>
      </c>
      <c r="R12" s="63"/>
      <c r="S12" s="56">
        <v>0.4791666666666667</v>
      </c>
      <c r="T12" t="s">
        <v>23</v>
      </c>
      <c r="U12" s="9">
        <v>2</v>
      </c>
      <c r="V12" t="s">
        <v>9</v>
      </c>
      <c r="W12" s="23">
        <v>0</v>
      </c>
      <c r="X12" s="66"/>
      <c r="Z12" s="147"/>
      <c r="AA12" s="128" t="s">
        <v>46</v>
      </c>
      <c r="AB12" s="106" t="s">
        <v>12</v>
      </c>
      <c r="AC12" s="107" t="s">
        <v>13</v>
      </c>
      <c r="AD12" s="108" t="s">
        <v>14</v>
      </c>
      <c r="AE12" s="108" t="s">
        <v>15</v>
      </c>
      <c r="AF12" s="108" t="s">
        <v>16</v>
      </c>
      <c r="AG12" s="108" t="s">
        <v>17</v>
      </c>
      <c r="AH12" s="106" t="s">
        <v>18</v>
      </c>
      <c r="AI12" s="129" t="s">
        <v>19</v>
      </c>
    </row>
    <row r="13" spans="1:35" ht="15">
      <c r="A13" s="90"/>
      <c r="B13" s="160"/>
      <c r="C13" s="116">
        <v>0.4375</v>
      </c>
      <c r="D13" s="147"/>
      <c r="E13" s="54" t="s">
        <v>5</v>
      </c>
      <c r="F13" s="10" t="s">
        <v>45</v>
      </c>
      <c r="G13" s="10">
        <v>2</v>
      </c>
      <c r="H13" s="10" t="s">
        <v>43</v>
      </c>
      <c r="I13" s="105">
        <v>0</v>
      </c>
      <c r="J13" s="63"/>
      <c r="K13" s="177"/>
      <c r="L13" s="8">
        <v>0.604166666666666</v>
      </c>
      <c r="M13" s="147"/>
      <c r="N13" s="10" t="s">
        <v>45</v>
      </c>
      <c r="O13" s="4">
        <v>1</v>
      </c>
      <c r="P13" s="4" t="s">
        <v>40</v>
      </c>
      <c r="Q13" s="5">
        <v>3</v>
      </c>
      <c r="R13" s="63"/>
      <c r="S13" s="162"/>
      <c r="T13" s="163"/>
      <c r="U13" s="163"/>
      <c r="V13" s="163"/>
      <c r="W13" s="164"/>
      <c r="X13" s="66"/>
      <c r="Z13" s="147"/>
      <c r="AA13" s="139" t="str">
        <f>F8</f>
        <v>ALUVION</v>
      </c>
      <c r="AB13" s="109">
        <f>M24+M26</f>
        <v>6</v>
      </c>
      <c r="AC13" s="110">
        <f>L28</f>
        <v>2</v>
      </c>
      <c r="AD13" s="20">
        <f>COUNTIF(M24:M27,3)</f>
        <v>2</v>
      </c>
      <c r="AE13" s="20">
        <f>COUNTIF(M24:M27,1)</f>
        <v>0</v>
      </c>
      <c r="AF13" s="20">
        <f>AC13-AD13-AE13</f>
        <v>0</v>
      </c>
      <c r="AG13" s="20">
        <f>G8+I9</f>
        <v>5</v>
      </c>
      <c r="AH13" s="111">
        <f>I8+G9</f>
        <v>2</v>
      </c>
      <c r="AI13" s="126">
        <f>AG13-AH13</f>
        <v>3</v>
      </c>
    </row>
    <row r="14" spans="1:35" ht="15">
      <c r="A14" s="90"/>
      <c r="B14" s="160"/>
      <c r="C14" s="117">
        <v>0.458333333333333</v>
      </c>
      <c r="D14" s="153"/>
      <c r="E14" s="118" t="s">
        <v>5</v>
      </c>
      <c r="F14" s="120" t="s">
        <v>44</v>
      </c>
      <c r="G14" s="120">
        <v>0</v>
      </c>
      <c r="H14" s="120" t="s">
        <v>45</v>
      </c>
      <c r="I14" s="121">
        <v>2</v>
      </c>
      <c r="J14" s="63"/>
      <c r="K14" s="177"/>
      <c r="L14" s="4"/>
      <c r="M14" s="4"/>
      <c r="N14" s="4"/>
      <c r="O14" s="4"/>
      <c r="P14" s="4"/>
      <c r="Q14" s="5"/>
      <c r="R14" s="63"/>
      <c r="S14" s="165" t="s">
        <v>47</v>
      </c>
      <c r="T14" s="166"/>
      <c r="U14" s="166"/>
      <c r="V14" s="166"/>
      <c r="W14" s="167"/>
      <c r="X14" s="66"/>
      <c r="Z14" s="147"/>
      <c r="AA14" s="132" t="str">
        <f>F9</f>
        <v>TEDEON</v>
      </c>
      <c r="AB14" s="109">
        <f>M30+M31</f>
        <v>3</v>
      </c>
      <c r="AC14" s="110">
        <f>L33</f>
        <v>2</v>
      </c>
      <c r="AD14" s="20">
        <f>COUNTIF(M29:M32,3)</f>
        <v>1</v>
      </c>
      <c r="AE14" s="20">
        <f>COUNTIF(M29:M32,1)</f>
        <v>0</v>
      </c>
      <c r="AF14" s="20">
        <f>AC14-AD14-AE14</f>
        <v>1</v>
      </c>
      <c r="AG14" s="20">
        <f>G9+I10</f>
        <v>7</v>
      </c>
      <c r="AH14" s="111">
        <f>I9+G10</f>
        <v>3</v>
      </c>
      <c r="AI14" s="126">
        <f>AG14-AH14</f>
        <v>4</v>
      </c>
    </row>
    <row r="15" spans="1:35" ht="15">
      <c r="A15" s="90"/>
      <c r="B15" s="160"/>
      <c r="C15" s="8">
        <v>0.479166666666667</v>
      </c>
      <c r="D15" s="147" t="s">
        <v>48</v>
      </c>
      <c r="E15" s="54" t="s">
        <v>5</v>
      </c>
      <c r="F15" s="10" t="s">
        <v>21</v>
      </c>
      <c r="G15" s="10">
        <v>2</v>
      </c>
      <c r="H15" s="10" t="s">
        <v>49</v>
      </c>
      <c r="I15" s="5">
        <v>1</v>
      </c>
      <c r="J15" s="63"/>
      <c r="K15" s="177"/>
      <c r="L15" s="148" t="s">
        <v>50</v>
      </c>
      <c r="M15" s="148"/>
      <c r="N15" s="148"/>
      <c r="O15" s="148"/>
      <c r="P15" s="148"/>
      <c r="Q15" s="149"/>
      <c r="R15" s="65"/>
      <c r="S15" s="68">
        <v>0.5520833333333334</v>
      </c>
      <c r="T15" t="s">
        <v>24</v>
      </c>
      <c r="U15" s="25">
        <v>0</v>
      </c>
      <c r="V15" t="s">
        <v>29</v>
      </c>
      <c r="W15" s="26">
        <v>2</v>
      </c>
      <c r="X15" s="66"/>
      <c r="Z15" s="147"/>
      <c r="AA15" s="132" t="str">
        <f>H8</f>
        <v>CALASANCIO</v>
      </c>
      <c r="AB15" s="109">
        <f>SUM(M34:M37)</f>
        <v>0</v>
      </c>
      <c r="AC15" s="110">
        <f>L38</f>
        <v>2</v>
      </c>
      <c r="AD15" s="20">
        <f>COUNTIF(M34:M37,3)</f>
        <v>0</v>
      </c>
      <c r="AE15" s="20">
        <f>COUNTIF(M34:M37,1)</f>
        <v>0</v>
      </c>
      <c r="AF15" s="20">
        <f>AC15-AD15-AE15</f>
        <v>2</v>
      </c>
      <c r="AG15" s="20">
        <f>I8+G10</f>
        <v>2</v>
      </c>
      <c r="AH15" s="111">
        <f>G8+I10</f>
        <v>9</v>
      </c>
      <c r="AI15" s="126">
        <f>AG15-AH15</f>
        <v>-7</v>
      </c>
    </row>
    <row r="16" spans="1:35" ht="15">
      <c r="A16" s="90"/>
      <c r="B16" s="160"/>
      <c r="C16" s="8">
        <v>0.5</v>
      </c>
      <c r="D16" s="147"/>
      <c r="E16" s="54" t="s">
        <v>5</v>
      </c>
      <c r="F16" s="10" t="s">
        <v>49</v>
      </c>
      <c r="G16" s="10">
        <v>7</v>
      </c>
      <c r="H16" s="10" t="s">
        <v>51</v>
      </c>
      <c r="I16" s="5">
        <v>0</v>
      </c>
      <c r="J16" s="63"/>
      <c r="K16" s="177"/>
      <c r="L16" s="54">
        <v>0.6875</v>
      </c>
      <c r="M16" s="29"/>
      <c r="N16" s="10" t="s">
        <v>21</v>
      </c>
      <c r="O16" s="20">
        <v>2</v>
      </c>
      <c r="P16" s="4" t="s">
        <v>23</v>
      </c>
      <c r="Q16" s="5">
        <v>4</v>
      </c>
      <c r="R16" s="63"/>
      <c r="S16" s="150"/>
      <c r="T16" s="150"/>
      <c r="U16" s="150"/>
      <c r="V16" s="150"/>
      <c r="W16" s="150"/>
      <c r="X16" s="66"/>
      <c r="Z16" s="147"/>
      <c r="AA16" s="133"/>
      <c r="AB16" s="4"/>
      <c r="AC16" s="4"/>
      <c r="AD16" s="4"/>
      <c r="AE16" s="4"/>
      <c r="AF16" s="4"/>
      <c r="AG16" s="4"/>
      <c r="AH16" s="4"/>
      <c r="AI16" s="5"/>
    </row>
    <row r="17" spans="1:35" ht="15">
      <c r="A17" s="90"/>
      <c r="B17" s="160"/>
      <c r="C17" s="8">
        <v>0.520833333333334</v>
      </c>
      <c r="D17" s="147"/>
      <c r="E17" s="54" t="s">
        <v>5</v>
      </c>
      <c r="F17" s="10" t="s">
        <v>51</v>
      </c>
      <c r="G17" s="10">
        <v>0</v>
      </c>
      <c r="H17" s="10" t="s">
        <v>21</v>
      </c>
      <c r="I17" s="5">
        <v>5</v>
      </c>
      <c r="J17" s="63"/>
      <c r="K17" s="177"/>
      <c r="L17" s="54">
        <v>0.71875</v>
      </c>
      <c r="M17" s="29"/>
      <c r="N17" s="10" t="s">
        <v>24</v>
      </c>
      <c r="O17" s="20">
        <v>2</v>
      </c>
      <c r="P17" s="10" t="s">
        <v>45</v>
      </c>
      <c r="Q17" s="5">
        <v>1</v>
      </c>
      <c r="R17" s="63"/>
      <c r="S17" s="151" t="s">
        <v>52</v>
      </c>
      <c r="T17" s="151"/>
      <c r="U17" s="151"/>
      <c r="V17" s="151"/>
      <c r="W17" s="151"/>
      <c r="X17" s="66"/>
      <c r="Z17" s="147"/>
      <c r="AA17" s="134" t="s">
        <v>53</v>
      </c>
      <c r="AB17" s="106" t="s">
        <v>12</v>
      </c>
      <c r="AC17" s="107" t="s">
        <v>13</v>
      </c>
      <c r="AD17" s="108" t="s">
        <v>14</v>
      </c>
      <c r="AE17" s="108" t="s">
        <v>15</v>
      </c>
      <c r="AF17" s="108" t="s">
        <v>16</v>
      </c>
      <c r="AG17" s="108" t="s">
        <v>17</v>
      </c>
      <c r="AH17" s="106" t="s">
        <v>18</v>
      </c>
      <c r="AI17" s="129" t="s">
        <v>19</v>
      </c>
    </row>
    <row r="18" spans="1:35" ht="15">
      <c r="A18" s="90"/>
      <c r="B18" s="160"/>
      <c r="C18" s="112">
        <v>0.541666666666667</v>
      </c>
      <c r="D18" s="152" t="s">
        <v>54</v>
      </c>
      <c r="E18" s="113" t="s">
        <v>5</v>
      </c>
      <c r="F18" s="114" t="s">
        <v>38</v>
      </c>
      <c r="G18" s="114">
        <v>3</v>
      </c>
      <c r="H18" s="104" t="s">
        <v>55</v>
      </c>
      <c r="I18" s="115">
        <v>3</v>
      </c>
      <c r="J18" s="63"/>
      <c r="K18" s="177"/>
      <c r="L18" s="54">
        <v>0.75</v>
      </c>
      <c r="M18" s="29"/>
      <c r="N18" s="10" t="s">
        <v>38</v>
      </c>
      <c r="O18" s="20">
        <v>1</v>
      </c>
      <c r="P18" t="s">
        <v>9</v>
      </c>
      <c r="Q18" s="5">
        <v>3</v>
      </c>
      <c r="R18" s="63"/>
      <c r="S18" s="92"/>
      <c r="T18" s="60"/>
      <c r="U18" s="60"/>
      <c r="V18" s="60"/>
      <c r="W18" s="60"/>
      <c r="X18" s="90"/>
      <c r="Z18" s="147"/>
      <c r="AA18" s="130" t="str">
        <f>F12</f>
        <v>J.CALAHORRA</v>
      </c>
      <c r="AB18" s="109">
        <f>P24+P26</f>
        <v>4</v>
      </c>
      <c r="AC18" s="110">
        <f>O28</f>
        <v>2</v>
      </c>
      <c r="AD18" s="20">
        <f>COUNTIF(P24:P27,3)</f>
        <v>1</v>
      </c>
      <c r="AE18" s="20">
        <f>COUNTIF(P24:P27,1)</f>
        <v>1</v>
      </c>
      <c r="AF18" s="20">
        <f>AC18-AD18-AE18</f>
        <v>0</v>
      </c>
      <c r="AG18" s="20">
        <f>G12+I13</f>
        <v>2</v>
      </c>
      <c r="AH18" s="111">
        <f>I12+G13</f>
        <v>2</v>
      </c>
      <c r="AI18" s="126">
        <f>AG18-AH18</f>
        <v>0</v>
      </c>
    </row>
    <row r="19" spans="1:35" ht="15">
      <c r="A19" s="90"/>
      <c r="B19" s="160"/>
      <c r="C19" s="116">
        <v>0.5625</v>
      </c>
      <c r="D19" s="147"/>
      <c r="E19" s="54" t="s">
        <v>5</v>
      </c>
      <c r="F19" s="9" t="s">
        <v>55</v>
      </c>
      <c r="G19" s="10">
        <v>1</v>
      </c>
      <c r="H19" s="10" t="s">
        <v>56</v>
      </c>
      <c r="I19" s="105">
        <v>2</v>
      </c>
      <c r="J19" s="63"/>
      <c r="K19" s="6"/>
      <c r="L19" s="55">
        <v>0.78125</v>
      </c>
      <c r="M19" s="31"/>
      <c r="N19" t="s">
        <v>40</v>
      </c>
      <c r="O19" s="33">
        <v>0</v>
      </c>
      <c r="P19" s="4" t="s">
        <v>29</v>
      </c>
      <c r="Q19" s="7">
        <v>5</v>
      </c>
      <c r="R19" s="63"/>
      <c r="S19" s="150"/>
      <c r="T19" s="150"/>
      <c r="U19" s="150"/>
      <c r="V19" s="150"/>
      <c r="W19" s="150"/>
      <c r="X19" s="90"/>
      <c r="Z19" s="147"/>
      <c r="AA19" s="140" t="str">
        <f>F13</f>
        <v>BERCEO</v>
      </c>
      <c r="AB19" s="109">
        <f>P30+P31</f>
        <v>6</v>
      </c>
      <c r="AC19" s="110">
        <f>O33</f>
        <v>2</v>
      </c>
      <c r="AD19" s="20">
        <f>COUNTIF(P29:P32,3)</f>
        <v>2</v>
      </c>
      <c r="AE19" s="20">
        <f>COUNTIF(P29:P32,1)</f>
        <v>0</v>
      </c>
      <c r="AF19" s="20">
        <f>AC19-AD19-AE19</f>
        <v>0</v>
      </c>
      <c r="AG19" s="20">
        <f>G13+I14</f>
        <v>4</v>
      </c>
      <c r="AH19" s="111">
        <f>I13+G14</f>
        <v>0</v>
      </c>
      <c r="AI19" s="126">
        <f>AG19-AH19</f>
        <v>4</v>
      </c>
    </row>
    <row r="20" spans="1:35" ht="15">
      <c r="A20" s="90"/>
      <c r="B20" s="161"/>
      <c r="C20" s="117">
        <v>0.583333333333334</v>
      </c>
      <c r="D20" s="153"/>
      <c r="E20" s="118" t="s">
        <v>5</v>
      </c>
      <c r="F20" s="120" t="s">
        <v>56</v>
      </c>
      <c r="G20" s="120">
        <v>0</v>
      </c>
      <c r="H20" s="120" t="s">
        <v>38</v>
      </c>
      <c r="I20" s="121">
        <v>5</v>
      </c>
      <c r="J20" s="63"/>
      <c r="K20" s="90"/>
      <c r="L20" s="91"/>
      <c r="M20" s="91"/>
      <c r="N20" s="90"/>
      <c r="O20" s="90"/>
      <c r="P20" s="90"/>
      <c r="Q20" s="90"/>
      <c r="R20" s="90"/>
      <c r="S20" s="150"/>
      <c r="T20" s="150"/>
      <c r="U20" s="150"/>
      <c r="V20" s="150"/>
      <c r="W20" s="150"/>
      <c r="X20" s="90"/>
      <c r="Z20" s="4"/>
      <c r="AA20" s="132" t="str">
        <f>H12</f>
        <v>CHIRIBITAS</v>
      </c>
      <c r="AB20" s="109">
        <f>SUM(P34:P37)</f>
        <v>0</v>
      </c>
      <c r="AC20" s="110">
        <f>O38</f>
        <v>2</v>
      </c>
      <c r="AD20" s="20">
        <f>COUNTIF(P34:P37,3)</f>
        <v>0</v>
      </c>
      <c r="AE20" s="20">
        <f>COUNTIF(P34:P37,1)</f>
        <v>0</v>
      </c>
      <c r="AF20" s="20">
        <f>AC20-AD20-AE20</f>
        <v>2</v>
      </c>
      <c r="AG20" s="20">
        <f>I12+G14</f>
        <v>0</v>
      </c>
      <c r="AH20" s="111">
        <f>G12+I14</f>
        <v>4</v>
      </c>
      <c r="AI20" s="126">
        <f>AG20-AH20</f>
        <v>-4</v>
      </c>
    </row>
    <row r="21" spans="1:35" ht="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91"/>
      <c r="N21" s="90"/>
      <c r="O21" s="90"/>
      <c r="P21" s="90"/>
      <c r="Q21" s="90"/>
      <c r="R21" s="90"/>
      <c r="S21" s="92"/>
      <c r="T21" s="60"/>
      <c r="U21" s="60"/>
      <c r="V21" s="60"/>
      <c r="W21" s="60"/>
      <c r="X21" s="90"/>
      <c r="Z21" s="4"/>
      <c r="AA21" s="133"/>
      <c r="AB21" s="4"/>
      <c r="AC21" s="4"/>
      <c r="AD21" s="4"/>
      <c r="AE21" s="4"/>
      <c r="AF21" s="4"/>
      <c r="AG21" s="4"/>
      <c r="AH21" s="4"/>
      <c r="AI21" s="5"/>
    </row>
    <row r="22" spans="12:35" ht="15">
      <c r="L22" s="1"/>
      <c r="M22" s="1"/>
      <c r="N22" s="67"/>
      <c r="S22" s="54"/>
      <c r="T22" s="27"/>
      <c r="U22" s="9"/>
      <c r="V22" s="9"/>
      <c r="W22" s="9"/>
      <c r="AA22" s="134" t="s">
        <v>57</v>
      </c>
      <c r="AB22" s="106" t="s">
        <v>12</v>
      </c>
      <c r="AC22" s="107" t="s">
        <v>13</v>
      </c>
      <c r="AD22" s="108" t="s">
        <v>14</v>
      </c>
      <c r="AE22" s="108" t="s">
        <v>15</v>
      </c>
      <c r="AF22" s="108" t="s">
        <v>16</v>
      </c>
      <c r="AG22" s="108" t="s">
        <v>17</v>
      </c>
      <c r="AH22" s="106" t="s">
        <v>18</v>
      </c>
      <c r="AI22" s="129" t="s">
        <v>19</v>
      </c>
    </row>
    <row r="23" spans="1:35" ht="15">
      <c r="A23" s="142"/>
      <c r="B23" s="142"/>
      <c r="C23" s="142" t="s">
        <v>13</v>
      </c>
      <c r="D23" s="142"/>
      <c r="E23" s="142"/>
      <c r="F23" s="141"/>
      <c r="G23" s="142" t="s">
        <v>13</v>
      </c>
      <c r="H23" s="142"/>
      <c r="I23" s="142"/>
      <c r="J23" s="142"/>
      <c r="K23" s="142"/>
      <c r="L23" s="143" t="s">
        <v>13</v>
      </c>
      <c r="M23" s="143"/>
      <c r="N23" s="142"/>
      <c r="O23" s="142" t="s">
        <v>13</v>
      </c>
      <c r="P23" s="142"/>
      <c r="Q23" s="142"/>
      <c r="R23" s="142"/>
      <c r="S23" s="146"/>
      <c r="T23" s="146"/>
      <c r="U23" s="146"/>
      <c r="V23" s="146"/>
      <c r="W23" s="146"/>
      <c r="X23" s="142"/>
      <c r="Y23" s="142"/>
      <c r="AA23" s="139" t="str">
        <f>F15</f>
        <v>E.D.F</v>
      </c>
      <c r="AB23" s="109">
        <f>U24+U26</f>
        <v>6</v>
      </c>
      <c r="AC23" s="110">
        <f>T28</f>
        <v>2</v>
      </c>
      <c r="AD23" s="20">
        <f>COUNTIF(U24:U27,3)</f>
        <v>2</v>
      </c>
      <c r="AE23" s="20">
        <f>COUNTIF(U24:U27,1)</f>
        <v>0</v>
      </c>
      <c r="AF23" s="20">
        <f>AC23-AD23-AE23</f>
        <v>0</v>
      </c>
      <c r="AG23" s="20">
        <f>G15+I17</f>
        <v>7</v>
      </c>
      <c r="AH23" s="111">
        <f>I15+G17</f>
        <v>1</v>
      </c>
      <c r="AI23" s="126">
        <f>AG23-AH23</f>
        <v>6</v>
      </c>
    </row>
    <row r="24" spans="1:35" ht="15">
      <c r="A24" s="142"/>
      <c r="B24" s="142">
        <f>IF(G2&gt;I2,3,0+IF(G2=I2,1,0+IF(E2="n",0)))</f>
        <v>3</v>
      </c>
      <c r="C24" s="142">
        <f>IF(E2=0,0,1)</f>
        <v>1</v>
      </c>
      <c r="D24" s="142">
        <f>B24*C24</f>
        <v>3</v>
      </c>
      <c r="E24" s="142"/>
      <c r="F24" s="142">
        <f>IF(G5&gt;I5,3,0+IF(G5=I5,1,0+IF(E5="n",0)))</f>
        <v>3</v>
      </c>
      <c r="G24" s="142">
        <f>IF(E5=0,0,1)</f>
        <v>1</v>
      </c>
      <c r="H24" s="142">
        <f>F24*G24</f>
        <v>3</v>
      </c>
      <c r="I24" s="142"/>
      <c r="J24" s="142"/>
      <c r="K24" s="142">
        <f>IF(G8&gt;I8,3,0+IF(G8=I8,1,0+IF(E8="n",0)))</f>
        <v>3</v>
      </c>
      <c r="L24" s="142">
        <f>IF(E8=0,0,1)</f>
        <v>1</v>
      </c>
      <c r="M24" s="142">
        <f>K24*L24</f>
        <v>3</v>
      </c>
      <c r="N24" s="142">
        <f>IF(G12&gt;I12,3,0+IF(G12=I12,1,0+IF(E12="n",0)))</f>
        <v>3</v>
      </c>
      <c r="O24" s="142">
        <f>IF(E12=0,0,1)</f>
        <v>1</v>
      </c>
      <c r="P24" s="142">
        <f>N24*O24</f>
        <v>3</v>
      </c>
      <c r="Q24" s="142"/>
      <c r="R24" s="142"/>
      <c r="S24" s="142">
        <f>IF(G15&gt;I15,3,0+IF(G15=I15,1,0+IF(E15="n",0)))</f>
        <v>3</v>
      </c>
      <c r="T24" s="142">
        <f>IF(E15=0,0,1)</f>
        <v>1</v>
      </c>
      <c r="U24" s="142">
        <f>S24*T24</f>
        <v>3</v>
      </c>
      <c r="V24" s="142">
        <f>IF(G18&gt;I18,3,0+IF(G18=I18,1,0+IF(E18="n",0)))</f>
        <v>1</v>
      </c>
      <c r="W24" s="142">
        <f>IF(E18=0,0,1)</f>
        <v>1</v>
      </c>
      <c r="X24" s="142">
        <f>V24*W24</f>
        <v>1</v>
      </c>
      <c r="Y24" s="142"/>
      <c r="AA24" s="132" t="str">
        <f>F16</f>
        <v>E.F.ARNEDO</v>
      </c>
      <c r="AB24" s="109">
        <f>U30+U31</f>
        <v>3</v>
      </c>
      <c r="AC24" s="110">
        <f>T33</f>
        <v>2</v>
      </c>
      <c r="AD24" s="20">
        <f>COUNTIF(U29:U32,3)</f>
        <v>1</v>
      </c>
      <c r="AE24" s="20">
        <f>COUNTIF(U29:U32,1)</f>
        <v>0</v>
      </c>
      <c r="AF24" s="20">
        <f>AC24-AD24-AE24</f>
        <v>1</v>
      </c>
      <c r="AG24" s="20">
        <f>G16+I15</f>
        <v>8</v>
      </c>
      <c r="AH24" s="111">
        <f>I16+G15</f>
        <v>2</v>
      </c>
      <c r="AI24" s="126">
        <f>AG24-AH24</f>
        <v>6</v>
      </c>
    </row>
    <row r="25" spans="1:35" ht="15">
      <c r="A25" s="142"/>
      <c r="B25" s="142"/>
      <c r="C25" s="142"/>
      <c r="D25" s="142"/>
      <c r="E25" s="142"/>
      <c r="F25" s="142"/>
      <c r="G25" s="142"/>
      <c r="H25" s="142"/>
      <c r="I25" s="144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AA25" s="132" t="str">
        <f>F17</f>
        <v>C.MIRANDA</v>
      </c>
      <c r="AB25" s="109">
        <f>SUM(U34:U37)</f>
        <v>0</v>
      </c>
      <c r="AC25" s="110">
        <f>T38</f>
        <v>2</v>
      </c>
      <c r="AD25" s="20">
        <f>COUNTIF(U34:U37,3)</f>
        <v>0</v>
      </c>
      <c r="AE25" s="20">
        <f>COUNTIF(U34:U37,1)</f>
        <v>0</v>
      </c>
      <c r="AF25" s="20">
        <f>AC25-AD25-AE25</f>
        <v>2</v>
      </c>
      <c r="AG25" s="20">
        <f>I16+G17</f>
        <v>0</v>
      </c>
      <c r="AH25" s="111">
        <f>G17+I19</f>
        <v>2</v>
      </c>
      <c r="AI25" s="126">
        <f>AG25-AH25</f>
        <v>-2</v>
      </c>
    </row>
    <row r="26" spans="1:35" ht="15">
      <c r="A26" s="142"/>
      <c r="B26" s="142">
        <f>IF(I3&gt;G3,3,0+IF(I3=G3,1,0+IF(E3="n",0)))</f>
        <v>0</v>
      </c>
      <c r="C26" s="142">
        <f>IF(E3=0,0,1)</f>
        <v>1</v>
      </c>
      <c r="D26" s="142">
        <f>B26*C26</f>
        <v>0</v>
      </c>
      <c r="E26" s="142"/>
      <c r="F26" s="142">
        <f>IF(I6&gt;G6,3,0+IF(I6=G6,1,0+IF(E6="n",0)))</f>
        <v>3</v>
      </c>
      <c r="G26" s="142">
        <f>IF(E6=0,0,1)</f>
        <v>1</v>
      </c>
      <c r="H26" s="142">
        <f>F26*G26</f>
        <v>3</v>
      </c>
      <c r="I26" s="142"/>
      <c r="J26" s="142"/>
      <c r="K26" s="142">
        <f>IF(I9&gt;G9,3,0+IF(I9=G9,1,0+IF(E9="n",0)))</f>
        <v>3</v>
      </c>
      <c r="L26" s="142">
        <f>IF(E9=0,0,1)</f>
        <v>1</v>
      </c>
      <c r="M26" s="142">
        <f>K26*L26</f>
        <v>3</v>
      </c>
      <c r="N26" s="142">
        <f>IF(G13&gt;G13,3,0+IF(I13=I13,1,0+IF(E13="n",0)))</f>
        <v>1</v>
      </c>
      <c r="O26" s="142">
        <f>IF(E13=0,0,1)</f>
        <v>1</v>
      </c>
      <c r="P26" s="142">
        <f>N26*O26</f>
        <v>1</v>
      </c>
      <c r="Q26" s="142"/>
      <c r="R26" s="142"/>
      <c r="S26" s="142">
        <f>IF(I17&gt;G17,3,0+IF(G17=I17,1,0+IF(E17="n",0)))</f>
        <v>3</v>
      </c>
      <c r="T26" s="142">
        <f>IF(E17=0,0,1)</f>
        <v>1</v>
      </c>
      <c r="U26" s="142">
        <f>S26*T26</f>
        <v>3</v>
      </c>
      <c r="V26" s="142">
        <f>IF(I20&gt;G20,3,0+IF(G20=I20,1,0+IF(E20="n",0)))</f>
        <v>3</v>
      </c>
      <c r="W26" s="142">
        <f>IF(E20=0,0,1)</f>
        <v>1</v>
      </c>
      <c r="X26" s="142">
        <f>V26*W26</f>
        <v>3</v>
      </c>
      <c r="Y26" s="142"/>
      <c r="AA26" s="133"/>
      <c r="AB26" s="4"/>
      <c r="AC26" s="4"/>
      <c r="AD26" s="4"/>
      <c r="AE26" s="4"/>
      <c r="AF26" s="4"/>
      <c r="AG26" s="4"/>
      <c r="AH26" s="4"/>
      <c r="AI26" s="5"/>
    </row>
    <row r="27" spans="1:35" ht="1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AA27" s="134" t="s">
        <v>58</v>
      </c>
      <c r="AB27" s="106" t="s">
        <v>12</v>
      </c>
      <c r="AC27" s="107" t="s">
        <v>13</v>
      </c>
      <c r="AD27" s="108" t="s">
        <v>14</v>
      </c>
      <c r="AE27" s="108" t="s">
        <v>15</v>
      </c>
      <c r="AF27" s="108" t="s">
        <v>16</v>
      </c>
      <c r="AG27" s="108" t="s">
        <v>17</v>
      </c>
      <c r="AH27" s="106" t="s">
        <v>18</v>
      </c>
      <c r="AI27" s="129" t="s">
        <v>19</v>
      </c>
    </row>
    <row r="28" spans="1:35" ht="15">
      <c r="A28" s="142"/>
      <c r="B28" s="142" t="str">
        <f>AA3</f>
        <v>OYONESA</v>
      </c>
      <c r="C28" s="142">
        <f>SUM(C24:C27)</f>
        <v>2</v>
      </c>
      <c r="D28" s="142"/>
      <c r="E28" s="142"/>
      <c r="F28" s="142" t="str">
        <f>F5</f>
        <v>      VILLEGAS B </v>
      </c>
      <c r="G28" s="142">
        <f>SUM(G24:G27)</f>
        <v>2</v>
      </c>
      <c r="H28" s="142"/>
      <c r="I28" s="142"/>
      <c r="J28" s="142"/>
      <c r="K28" s="142" t="str">
        <f>F8</f>
        <v>ALUVION</v>
      </c>
      <c r="L28" s="142">
        <f>SUM(L24:L27)</f>
        <v>2</v>
      </c>
      <c r="M28" s="142"/>
      <c r="N28" s="142" t="str">
        <f>AA18</f>
        <v>J.CALAHORRA</v>
      </c>
      <c r="O28" s="142">
        <f>SUM(O24:O27)</f>
        <v>2</v>
      </c>
      <c r="P28" s="142"/>
      <c r="Q28" s="142"/>
      <c r="R28" s="142"/>
      <c r="S28" s="142" t="str">
        <f>AA23</f>
        <v>E.D.F</v>
      </c>
      <c r="T28" s="142">
        <f>SUM(T24:T27)</f>
        <v>2</v>
      </c>
      <c r="U28" s="142"/>
      <c r="V28" s="142" t="str">
        <f>AA28</f>
        <v>COMILLAS</v>
      </c>
      <c r="W28" s="142">
        <f>SUM(W24:W27)</f>
        <v>2</v>
      </c>
      <c r="X28" s="142"/>
      <c r="Y28" s="142"/>
      <c r="AA28" s="139" t="str">
        <f>F18</f>
        <v>COMILLAS</v>
      </c>
      <c r="AB28" s="109">
        <f>X24+X26</f>
        <v>4</v>
      </c>
      <c r="AC28" s="110">
        <f>W28</f>
        <v>2</v>
      </c>
      <c r="AD28" s="20">
        <f>COUNTIF(X24:X27,3)</f>
        <v>1</v>
      </c>
      <c r="AE28" s="20">
        <f>COUNTIF(X24:X27,1)</f>
        <v>1</v>
      </c>
      <c r="AF28" s="20">
        <f>AC28-AD28-AE28</f>
        <v>0</v>
      </c>
      <c r="AG28" s="20">
        <f>G18+I20</f>
        <v>8</v>
      </c>
      <c r="AH28" s="111">
        <f>I18+G20</f>
        <v>3</v>
      </c>
      <c r="AI28" s="126">
        <f>AG28-AH28</f>
        <v>5</v>
      </c>
    </row>
    <row r="29" spans="1:35" ht="1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AA29" s="132" t="str">
        <f>F19</f>
        <v>CAT VITORIA</v>
      </c>
      <c r="AB29" s="109">
        <f>X30+X31</f>
        <v>1</v>
      </c>
      <c r="AC29" s="110">
        <f>W33</f>
        <v>2</v>
      </c>
      <c r="AD29" s="20">
        <f>COUNTIF(X29:X32,3)</f>
        <v>0</v>
      </c>
      <c r="AE29" s="20">
        <f>COUNTIF(X29:X32,1)</f>
        <v>1</v>
      </c>
      <c r="AF29" s="20">
        <f>AC29-AD29-AE29</f>
        <v>1</v>
      </c>
      <c r="AG29" s="20">
        <f>G19+I18</f>
        <v>4</v>
      </c>
      <c r="AH29" s="111">
        <f>I19+G18</f>
        <v>5</v>
      </c>
      <c r="AI29" s="126">
        <f>AG29-AH29</f>
        <v>-1</v>
      </c>
    </row>
    <row r="30" spans="1:35" ht="15">
      <c r="A30" s="142"/>
      <c r="B30" s="142">
        <f>IF(I4&gt;G4,3,0+IF(I4=G4,1,0+IF(E4="n",0)))</f>
        <v>3</v>
      </c>
      <c r="C30" s="142">
        <f>IF(E4=0,0,1)</f>
        <v>1</v>
      </c>
      <c r="D30" s="142">
        <f>B30*C30</f>
        <v>3</v>
      </c>
      <c r="E30" s="142"/>
      <c r="F30" s="142">
        <f>IF(I6&gt;G6,3,0+IF(I6=G6,1,0+IF(E6="n",0)))</f>
        <v>3</v>
      </c>
      <c r="G30" s="142">
        <f>IF(E6=0,0,1)</f>
        <v>1</v>
      </c>
      <c r="H30" s="142">
        <f>F30*G30</f>
        <v>3</v>
      </c>
      <c r="I30" s="142"/>
      <c r="J30" s="142"/>
      <c r="K30" s="142">
        <f>IF(G9&gt;I9,3,0+IF(G9=I9,1,0+IF(E9="n",0)))</f>
        <v>0</v>
      </c>
      <c r="L30" s="142">
        <f>IF(E9=0,0,1)</f>
        <v>1</v>
      </c>
      <c r="M30" s="142">
        <f>K30*L30</f>
        <v>0</v>
      </c>
      <c r="N30" s="142">
        <f>IF(G13&gt;I13,3,0+IF(I13=G13,1,0+IF(E13="n",0)))</f>
        <v>3</v>
      </c>
      <c r="O30" s="142">
        <f>IF(E13=0,0,1)</f>
        <v>1</v>
      </c>
      <c r="P30" s="142">
        <f>N30*O30</f>
        <v>3</v>
      </c>
      <c r="Q30" s="142"/>
      <c r="R30" s="142"/>
      <c r="S30" s="142">
        <f>IF(I15&gt;G15,3,0+IF(I15=G15,1,0+IF(E15="n",0)))</f>
        <v>0</v>
      </c>
      <c r="T30" s="142">
        <f>IF(E15=0,0,1)</f>
        <v>1</v>
      </c>
      <c r="U30" s="142">
        <f>S30*T30</f>
        <v>0</v>
      </c>
      <c r="V30" s="142">
        <f>IF(I18&gt;G18,3,0+IF(I18=G18,1,0+IF(E18="n",0)))</f>
        <v>1</v>
      </c>
      <c r="W30" s="142">
        <f>IF(E18=0,0,1)</f>
        <v>1</v>
      </c>
      <c r="X30" s="142">
        <f>V30*W30</f>
        <v>1</v>
      </c>
      <c r="Y30" s="142"/>
      <c r="AA30" s="127" t="str">
        <f>F20</f>
        <v>PRADEJON</v>
      </c>
      <c r="AB30" s="109">
        <f>SUM(X34:X37)</f>
        <v>3</v>
      </c>
      <c r="AC30" s="110">
        <f>W38</f>
        <v>2</v>
      </c>
      <c r="AD30" s="20">
        <f>COUNTIF(X34:X37,3)</f>
        <v>1</v>
      </c>
      <c r="AE30" s="20">
        <f>COUNTIF(X34:X37,1)</f>
        <v>0</v>
      </c>
      <c r="AF30" s="20">
        <f>AC30-AD30-AE30</f>
        <v>1</v>
      </c>
      <c r="AG30" s="20">
        <f>I19+G20</f>
        <v>2</v>
      </c>
      <c r="AH30" s="111">
        <f>G19+I20</f>
        <v>6</v>
      </c>
      <c r="AI30" s="126">
        <f>AG30-AH30</f>
        <v>-4</v>
      </c>
    </row>
    <row r="31" spans="1:35" ht="15">
      <c r="A31" s="142"/>
      <c r="B31" s="142">
        <f>IF(G3&gt;I3,3,0+IF(J27=L27,1,0+IF(E3="n",0)))</f>
        <v>3</v>
      </c>
      <c r="C31" s="142">
        <f>IF(E3=0,0,1)</f>
        <v>1</v>
      </c>
      <c r="D31" s="142">
        <f>B31*C31</f>
        <v>3</v>
      </c>
      <c r="E31" s="142"/>
      <c r="F31" s="142">
        <f>IF(G6&gt;I6,3,0+IF(G6=I6,1,0+IF(E6="n",0)))</f>
        <v>0</v>
      </c>
      <c r="G31" s="142">
        <f>IF(E7=0,0,1)</f>
        <v>1</v>
      </c>
      <c r="H31" s="142">
        <f>F31*G31</f>
        <v>0</v>
      </c>
      <c r="I31" s="142"/>
      <c r="J31" s="142"/>
      <c r="K31" s="142">
        <f>IF(I10&gt;G10,3,0+IF(I10=G10,1,0+IF(J6="n",0)))</f>
        <v>3</v>
      </c>
      <c r="L31" s="142">
        <f>IF(E10=0,0,1)</f>
        <v>1</v>
      </c>
      <c r="M31" s="142">
        <f>K31*L31</f>
        <v>3</v>
      </c>
      <c r="N31" s="142">
        <f>IF(I14&gt;G14,3,0+IF(G14=I14,1,0+IF(E14="n",0)))</f>
        <v>3</v>
      </c>
      <c r="O31" s="142">
        <f>IF(E14=0,0,1)</f>
        <v>1</v>
      </c>
      <c r="P31" s="142">
        <f>N31*O31</f>
        <v>3</v>
      </c>
      <c r="Q31" s="142"/>
      <c r="R31" s="142"/>
      <c r="S31" s="142">
        <f>IF(G16&gt;I16,3,0+IF(G16=I16,1,0+IF(E16="n",0)))</f>
        <v>3</v>
      </c>
      <c r="T31" s="142">
        <f>IF(E16=0,0,1)</f>
        <v>1</v>
      </c>
      <c r="U31" s="142">
        <f>S31*T31</f>
        <v>3</v>
      </c>
      <c r="V31" s="142">
        <f>IF(G19&gt;I19,3,0+IF(G19=I19,1,0+IF(E19="n",0)))</f>
        <v>0</v>
      </c>
      <c r="W31" s="142">
        <f>IF(E19=0,0,1)</f>
        <v>1</v>
      </c>
      <c r="X31" s="142">
        <f>V31*W31</f>
        <v>0</v>
      </c>
      <c r="Y31" s="142"/>
      <c r="AA31" s="39"/>
      <c r="AB31" s="33"/>
      <c r="AC31" s="33"/>
      <c r="AD31" s="33"/>
      <c r="AE31" s="33"/>
      <c r="AF31" s="33"/>
      <c r="AG31" s="33"/>
      <c r="AH31" s="33"/>
      <c r="AI31" s="7"/>
    </row>
    <row r="32" spans="1:35" ht="1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AA32" s="36"/>
      <c r="AB32" s="70"/>
      <c r="AC32" s="70"/>
      <c r="AD32" s="70"/>
      <c r="AE32" s="70"/>
      <c r="AF32" s="70"/>
      <c r="AG32" s="70"/>
      <c r="AH32" s="70"/>
      <c r="AI32" s="4"/>
    </row>
    <row r="33" spans="1:35" ht="15">
      <c r="A33" s="142"/>
      <c r="B33" s="142" t="str">
        <f>AA4</f>
        <v>VILLEGAS A  </v>
      </c>
      <c r="C33" s="142">
        <f>SUM(C29:C32)</f>
        <v>2</v>
      </c>
      <c r="D33" s="142"/>
      <c r="E33" s="142"/>
      <c r="F33" s="142" t="str">
        <f>AA9</f>
        <v>HARO</v>
      </c>
      <c r="G33" s="142">
        <f>SUM(G29:G32)</f>
        <v>2</v>
      </c>
      <c r="H33" s="142"/>
      <c r="I33" s="142"/>
      <c r="J33" s="142"/>
      <c r="K33" s="142" t="str">
        <f>AA14</f>
        <v>TEDEON</v>
      </c>
      <c r="L33" s="142">
        <f>SUM(L29:L32)</f>
        <v>2</v>
      </c>
      <c r="M33" s="142"/>
      <c r="N33" s="142" t="str">
        <f>AA19</f>
        <v>BERCEO</v>
      </c>
      <c r="O33" s="142">
        <f>SUM(O29:O32)</f>
        <v>2</v>
      </c>
      <c r="P33" s="142"/>
      <c r="Q33" s="142"/>
      <c r="R33" s="142"/>
      <c r="S33" s="142" t="str">
        <f>AA24</f>
        <v>E.F.ARNEDO</v>
      </c>
      <c r="T33" s="142">
        <f>SUM(T29:T32)</f>
        <v>2</v>
      </c>
      <c r="U33" s="142"/>
      <c r="V33" s="142" t="str">
        <f>AA29</f>
        <v>CAT VITORIA</v>
      </c>
      <c r="W33" s="142">
        <f>SUM(W29:W32)</f>
        <v>2</v>
      </c>
      <c r="X33" s="142"/>
      <c r="Y33" s="142"/>
      <c r="AA33" s="4"/>
      <c r="AB33" s="20"/>
      <c r="AC33" s="20"/>
      <c r="AD33" s="20"/>
      <c r="AE33" s="20"/>
      <c r="AF33" s="20"/>
      <c r="AG33" s="20"/>
      <c r="AH33" s="20"/>
      <c r="AI33" s="4"/>
    </row>
    <row r="34" spans="1:35" ht="15">
      <c r="A34" s="142"/>
      <c r="B34" s="142">
        <f>IF(I2&gt;G2,3,0+IF(I2=G2,1,0+IF(E2="n",0)))</f>
        <v>0</v>
      </c>
      <c r="C34" s="142">
        <f>IF(E2=0,0,1)</f>
        <v>1</v>
      </c>
      <c r="D34" s="142">
        <f>B34*C34</f>
        <v>0</v>
      </c>
      <c r="E34" s="142"/>
      <c r="F34" s="142">
        <f>IF(I5&gt;G5,3,0+IF(I5=G5,1,0+IF(E5="n",0)))</f>
        <v>0</v>
      </c>
      <c r="G34" s="142">
        <f>IF(E5=0,0,1)</f>
        <v>1</v>
      </c>
      <c r="H34" s="142">
        <f>F34*G34</f>
        <v>0</v>
      </c>
      <c r="I34" s="142"/>
      <c r="J34" s="142"/>
      <c r="K34" s="142">
        <f>IF(I8&gt;G8,3,0+IF(I8=G8,1,0+IF(E8="n",0)))</f>
        <v>0</v>
      </c>
      <c r="L34" s="142">
        <f>IF(E9=0,0,1)</f>
        <v>1</v>
      </c>
      <c r="M34" s="142">
        <f>K34*L34</f>
        <v>0</v>
      </c>
      <c r="N34" s="142">
        <f>IF(I12&gt;G12,3,0+IF(I12=G12,1,0+IF(E12="n",0)))</f>
        <v>0</v>
      </c>
      <c r="O34" s="142">
        <f>IF(E12=0,0,1)</f>
        <v>1</v>
      </c>
      <c r="P34" s="142">
        <f>N34*O34</f>
        <v>0</v>
      </c>
      <c r="Q34" s="142"/>
      <c r="R34" s="142"/>
      <c r="S34" s="142">
        <f>IF(I16&gt;G16,3,0+IF(I16=G16,1,0+IF(E16="n",0)))</f>
        <v>0</v>
      </c>
      <c r="T34" s="142">
        <f>IF(E16=0,0,1)</f>
        <v>1</v>
      </c>
      <c r="U34" s="142">
        <f>S34*T34</f>
        <v>0</v>
      </c>
      <c r="V34" s="142">
        <f>IF(I19&gt;G19,3,0+IF(I19=G19,1,0+IF(E19="n",0)))</f>
        <v>3</v>
      </c>
      <c r="W34" s="142">
        <f>IF(E19=0,0,1)</f>
        <v>1</v>
      </c>
      <c r="X34" s="142">
        <f>V34*W34</f>
        <v>3</v>
      </c>
      <c r="Y34" s="142"/>
      <c r="AA34" s="36"/>
      <c r="AB34" s="20"/>
      <c r="AC34" s="20"/>
      <c r="AD34" s="20"/>
      <c r="AE34" s="20"/>
      <c r="AF34" s="20"/>
      <c r="AG34" s="20"/>
      <c r="AH34" s="20"/>
      <c r="AI34" s="4"/>
    </row>
    <row r="35" spans="1:35" ht="15">
      <c r="A35" s="142"/>
      <c r="B35" s="142">
        <f>IF(G4&gt;I4,3,0+IF(G4=I4,1,0+IF(E4="n",0)))</f>
        <v>0</v>
      </c>
      <c r="C35" s="142">
        <f>IF(E4=0,0,1)</f>
        <v>1</v>
      </c>
      <c r="D35" s="142">
        <f>B35*C35</f>
        <v>0</v>
      </c>
      <c r="E35" s="142"/>
      <c r="F35" s="142">
        <f>IF(G7&gt;I7,3,0+IF(G7=I7,1,0+IF(E7="n",0)))</f>
        <v>3</v>
      </c>
      <c r="G35" s="142">
        <f>IF(E7=0,0,1)</f>
        <v>1</v>
      </c>
      <c r="H35" s="142">
        <f>F35*G35</f>
        <v>3</v>
      </c>
      <c r="I35" s="142"/>
      <c r="J35" s="142"/>
      <c r="K35" s="142">
        <f>IF(G10&gt;I10,3,0+IF(G10=I10,1,0+IF(G10="n",0)))</f>
        <v>0</v>
      </c>
      <c r="L35" s="142">
        <f>IF(E10=0,0,1)</f>
        <v>1</v>
      </c>
      <c r="M35" s="142">
        <f>K35*L35</f>
        <v>0</v>
      </c>
      <c r="N35" s="142">
        <f>IF(G14&gt;I14,3,0+IF(G14=I14,1,0+IF(E14="n",0)))</f>
        <v>0</v>
      </c>
      <c r="O35" s="142">
        <f>IF(E14=0,0,1)</f>
        <v>1</v>
      </c>
      <c r="P35" s="142">
        <f>N35*O35</f>
        <v>0</v>
      </c>
      <c r="Q35" s="142"/>
      <c r="R35" s="142"/>
      <c r="S35" s="142">
        <f>IF(G17&gt;I17,3,0+IF(G17=I17,1,0+IF(E17="n",0)))</f>
        <v>0</v>
      </c>
      <c r="T35" s="142">
        <f>IF(E17=0,0,1)</f>
        <v>1</v>
      </c>
      <c r="U35" s="142">
        <f>S35*T35</f>
        <v>0</v>
      </c>
      <c r="V35" s="142">
        <f>IF(G20&gt;I20,3,0+IF(G20=I20,1,0+IF(E20="n",0)))</f>
        <v>0</v>
      </c>
      <c r="W35" s="142">
        <f>IF(E20=0,0,1)</f>
        <v>1</v>
      </c>
      <c r="X35" s="142">
        <f>V35*W35</f>
        <v>0</v>
      </c>
      <c r="Y35" s="142"/>
      <c r="AA35" s="36"/>
      <c r="AB35" s="20"/>
      <c r="AC35" s="20"/>
      <c r="AD35" s="20"/>
      <c r="AE35" s="20"/>
      <c r="AF35" s="20"/>
      <c r="AG35" s="20"/>
      <c r="AH35" s="20"/>
      <c r="AI35" s="4"/>
    </row>
    <row r="36" spans="1:35" ht="1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AA36" s="36"/>
      <c r="AB36" s="20"/>
      <c r="AC36" s="20"/>
      <c r="AD36" s="20"/>
      <c r="AE36" s="20"/>
      <c r="AF36" s="20"/>
      <c r="AG36" s="20"/>
      <c r="AH36" s="20"/>
      <c r="AI36" s="4"/>
    </row>
    <row r="37" spans="1:35" ht="1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AA37" s="36"/>
      <c r="AB37" s="70"/>
      <c r="AC37" s="70"/>
      <c r="AD37" s="70"/>
      <c r="AE37" s="70"/>
      <c r="AF37" s="70"/>
      <c r="AG37" s="70"/>
      <c r="AH37" s="70"/>
      <c r="AI37" s="4"/>
    </row>
    <row r="38" spans="1:35" ht="15">
      <c r="A38" s="142"/>
      <c r="B38" s="142" t="str">
        <f>AA5</f>
        <v>CASCO VIEJO</v>
      </c>
      <c r="C38" s="142">
        <f>SUM(C34:C37)</f>
        <v>2</v>
      </c>
      <c r="D38" s="142"/>
      <c r="E38" s="142"/>
      <c r="F38" s="142" t="str">
        <f>AA10</f>
        <v>  7 INFANTES</v>
      </c>
      <c r="G38" s="142">
        <f>SUM(G34:G37)</f>
        <v>2</v>
      </c>
      <c r="H38" s="142"/>
      <c r="I38" s="142"/>
      <c r="J38" s="142"/>
      <c r="K38" s="142" t="str">
        <f>AA15</f>
        <v>CALASANCIO</v>
      </c>
      <c r="L38" s="142">
        <f>SUM(L34:L37)</f>
        <v>2</v>
      </c>
      <c r="M38" s="142"/>
      <c r="N38" s="142" t="str">
        <f>AA20</f>
        <v>CHIRIBITAS</v>
      </c>
      <c r="O38" s="142">
        <f>SUM(O34:O37)</f>
        <v>2</v>
      </c>
      <c r="P38" s="142"/>
      <c r="Q38" s="142"/>
      <c r="R38" s="142"/>
      <c r="S38" s="142" t="str">
        <f>AA25</f>
        <v>C.MIRANDA</v>
      </c>
      <c r="T38" s="142">
        <f>SUM(T34:T37)</f>
        <v>2</v>
      </c>
      <c r="U38" s="142"/>
      <c r="V38" s="142" t="str">
        <f>AA30</f>
        <v>PRADEJON</v>
      </c>
      <c r="W38" s="142">
        <f>SUM(W34:W37)</f>
        <v>2</v>
      </c>
      <c r="X38" s="142"/>
      <c r="Y38" s="142"/>
      <c r="AA38" s="36"/>
      <c r="AB38" s="70"/>
      <c r="AC38" s="70"/>
      <c r="AD38" s="70"/>
      <c r="AE38" s="70"/>
      <c r="AF38" s="70"/>
      <c r="AG38" s="70"/>
      <c r="AH38" s="70"/>
      <c r="AI38" s="4"/>
    </row>
    <row r="39" spans="1:35" ht="15">
      <c r="A39" s="142"/>
      <c r="B39" s="142"/>
      <c r="C39" s="145"/>
      <c r="D39" s="145"/>
      <c r="E39" s="145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AA39" s="36"/>
      <c r="AB39" s="70"/>
      <c r="AC39" s="70"/>
      <c r="AD39" s="70"/>
      <c r="AE39" s="70"/>
      <c r="AF39" s="70"/>
      <c r="AG39" s="70"/>
      <c r="AH39" s="70"/>
      <c r="AI39" s="4"/>
    </row>
    <row r="40" spans="1:35" ht="1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3"/>
      <c r="M40" s="142"/>
      <c r="N40" s="142"/>
      <c r="O40" s="142"/>
      <c r="P40" s="142"/>
      <c r="Q40" s="142"/>
      <c r="R40" s="142"/>
      <c r="S40" s="146"/>
      <c r="T40" s="146"/>
      <c r="U40" s="146"/>
      <c r="V40" s="146"/>
      <c r="W40" s="146"/>
      <c r="X40" s="142"/>
      <c r="Y40" s="142"/>
      <c r="AI40" s="4"/>
    </row>
    <row r="41" spans="12:35" ht="15">
      <c r="L41" s="1"/>
      <c r="S41" s="28"/>
      <c r="T41" s="9"/>
      <c r="U41" s="9"/>
      <c r="V41" s="9"/>
      <c r="W41" s="9"/>
      <c r="AI41" s="4"/>
    </row>
    <row r="42" ht="15">
      <c r="AI42" s="4"/>
    </row>
    <row r="43" spans="12:35" ht="15">
      <c r="L43" s="101"/>
      <c r="M43" s="101"/>
      <c r="N43" s="101"/>
      <c r="O43" s="101"/>
      <c r="P43" s="101"/>
      <c r="Q43" s="101"/>
      <c r="R43" s="101"/>
      <c r="S43" s="101"/>
      <c r="T43" s="101"/>
      <c r="AI43" s="4"/>
    </row>
    <row r="44" spans="12:20" ht="15"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2:20" ht="15"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2:20" ht="15">
      <c r="L46" s="101"/>
      <c r="M46" s="101"/>
      <c r="N46" s="101"/>
      <c r="O46" s="101"/>
      <c r="P46" s="101"/>
      <c r="Q46" s="101"/>
      <c r="R46" s="101"/>
      <c r="S46" s="101"/>
      <c r="T46" s="101"/>
    </row>
    <row r="47" spans="12:20" ht="15"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2:20" ht="15"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2:20" ht="15">
      <c r="L49" s="101"/>
      <c r="M49" s="101"/>
      <c r="N49" s="101"/>
      <c r="O49" s="101"/>
      <c r="P49" s="101"/>
      <c r="Q49" s="101"/>
      <c r="R49" s="101"/>
      <c r="S49" s="101"/>
      <c r="T49" s="101"/>
    </row>
  </sheetData>
  <sheetProtection/>
  <mergeCells count="37">
    <mergeCell ref="M8:M10"/>
    <mergeCell ref="S6:W6"/>
    <mergeCell ref="S7:W7"/>
    <mergeCell ref="C1:I1"/>
    <mergeCell ref="L1:Q1"/>
    <mergeCell ref="S1:W1"/>
    <mergeCell ref="B2:B10"/>
    <mergeCell ref="D2:D4"/>
    <mergeCell ref="K2:K18"/>
    <mergeCell ref="M2:M4"/>
    <mergeCell ref="S2:W2"/>
    <mergeCell ref="B12:B20"/>
    <mergeCell ref="D12:D14"/>
    <mergeCell ref="S13:W13"/>
    <mergeCell ref="S14:W14"/>
    <mergeCell ref="Z14:Z16"/>
    <mergeCell ref="Z2:Z4"/>
    <mergeCell ref="S3:W3"/>
    <mergeCell ref="D5:D7"/>
    <mergeCell ref="M5:M7"/>
    <mergeCell ref="Z5:Z7"/>
    <mergeCell ref="Z17:Z19"/>
    <mergeCell ref="D18:D20"/>
    <mergeCell ref="S19:W19"/>
    <mergeCell ref="S20:W20"/>
    <mergeCell ref="Z8:Z10"/>
    <mergeCell ref="S10:W10"/>
    <mergeCell ref="M11:M13"/>
    <mergeCell ref="S11:W11"/>
    <mergeCell ref="Z11:Z13"/>
    <mergeCell ref="D8:D10"/>
    <mergeCell ref="S23:W23"/>
    <mergeCell ref="S40:W40"/>
    <mergeCell ref="D15:D17"/>
    <mergeCell ref="L15:Q15"/>
    <mergeCell ref="S16:W16"/>
    <mergeCell ref="S17:W1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zoomScale="52" zoomScaleNormal="52" zoomScalePageLayoutView="0" workbookViewId="0" topLeftCell="F1">
      <selection activeCell="AH31" sqref="AH31"/>
    </sheetView>
  </sheetViews>
  <sheetFormatPr defaultColWidth="9.140625" defaultRowHeight="15"/>
  <cols>
    <col min="1" max="1" width="3.7109375" style="0" customWidth="1"/>
    <col min="2" max="2" width="9.140625" style="0" customWidth="1"/>
    <col min="3" max="3" width="6.8515625" style="0" customWidth="1"/>
    <col min="4" max="4" width="4.7109375" style="0" customWidth="1"/>
    <col min="5" max="5" width="14.8515625" style="0" customWidth="1"/>
    <col min="6" max="6" width="4.8515625" style="0" customWidth="1"/>
    <col min="7" max="7" width="15.421875" style="0" customWidth="1"/>
    <col min="8" max="8" width="4.7109375" style="0" customWidth="1"/>
    <col min="9" max="9" width="3.7109375" style="0" customWidth="1"/>
    <col min="10" max="10" width="4.8515625" style="0" customWidth="1"/>
    <col min="11" max="11" width="7.7109375" style="0" customWidth="1"/>
    <col min="12" max="12" width="4.57421875" style="0" customWidth="1"/>
    <col min="13" max="13" width="14.28125" style="0" customWidth="1"/>
    <col min="14" max="14" width="3.57421875" style="0" customWidth="1"/>
    <col min="15" max="15" width="14.421875" style="0" customWidth="1"/>
    <col min="16" max="17" width="3.8515625" style="0" customWidth="1"/>
    <col min="18" max="18" width="8.57421875" style="0" customWidth="1"/>
    <col min="19" max="19" width="17.8515625" style="0" customWidth="1"/>
    <col min="20" max="20" width="4.00390625" style="0" customWidth="1"/>
    <col min="21" max="21" width="18.8515625" style="0" customWidth="1"/>
    <col min="22" max="22" width="5.57421875" style="0" customWidth="1"/>
    <col min="23" max="23" width="3.8515625" style="0" customWidth="1"/>
    <col min="24" max="24" width="7.7109375" style="0" customWidth="1"/>
    <col min="25" max="25" width="7.140625" style="0" customWidth="1"/>
    <col min="26" max="26" width="9.140625" style="0" customWidth="1"/>
    <col min="27" max="27" width="4.28125" style="0" customWidth="1"/>
    <col min="28" max="29" width="3.28125" style="0" customWidth="1"/>
    <col min="30" max="30" width="3.140625" style="0" customWidth="1"/>
    <col min="31" max="31" width="4.57421875" style="0" customWidth="1"/>
    <col min="32" max="32" width="5.00390625" style="0" customWidth="1"/>
    <col min="33" max="33" width="7.7109375" style="0" customWidth="1"/>
  </cols>
  <sheetData>
    <row r="1" spans="1:33" ht="15">
      <c r="A1" s="79"/>
      <c r="B1" s="61">
        <v>2005</v>
      </c>
      <c r="C1" s="186" t="s">
        <v>59</v>
      </c>
      <c r="D1" s="186"/>
      <c r="E1" s="186"/>
      <c r="F1" s="186"/>
      <c r="G1" s="186"/>
      <c r="H1" s="187"/>
      <c r="I1" s="83"/>
      <c r="J1" s="82"/>
      <c r="K1" s="186" t="s">
        <v>1</v>
      </c>
      <c r="L1" s="186"/>
      <c r="M1" s="186"/>
      <c r="N1" s="186"/>
      <c r="O1" s="186"/>
      <c r="P1" s="187"/>
      <c r="Q1" s="83"/>
      <c r="R1" s="188" t="s">
        <v>2</v>
      </c>
      <c r="S1" s="189"/>
      <c r="T1" s="189"/>
      <c r="U1" s="189"/>
      <c r="V1" s="190"/>
      <c r="W1" s="79"/>
      <c r="Z1" s="135"/>
      <c r="AA1" s="135"/>
      <c r="AB1" s="135"/>
      <c r="AC1" s="135"/>
      <c r="AD1" s="135"/>
      <c r="AE1" s="135"/>
      <c r="AF1" s="135"/>
      <c r="AG1" s="135"/>
    </row>
    <row r="2" spans="1:33" ht="15" customHeight="1">
      <c r="A2" s="79"/>
      <c r="B2" s="160" t="s">
        <v>3</v>
      </c>
      <c r="C2" s="8">
        <v>0.4166666666666667</v>
      </c>
      <c r="D2" s="147" t="s">
        <v>4</v>
      </c>
      <c r="E2" s="9" t="s">
        <v>37</v>
      </c>
      <c r="F2" s="10">
        <v>0</v>
      </c>
      <c r="G2" s="9" t="s">
        <v>60</v>
      </c>
      <c r="H2" s="5">
        <v>4</v>
      </c>
      <c r="I2" s="84"/>
      <c r="J2" s="191" t="s">
        <v>31</v>
      </c>
      <c r="K2" s="8">
        <v>0.375</v>
      </c>
      <c r="L2" s="147" t="s">
        <v>8</v>
      </c>
      <c r="M2" s="4" t="s">
        <v>61</v>
      </c>
      <c r="N2" s="4">
        <v>3</v>
      </c>
      <c r="O2" s="4" t="s">
        <v>10</v>
      </c>
      <c r="P2" s="5">
        <v>1</v>
      </c>
      <c r="Q2" s="84"/>
      <c r="R2" s="154" t="s">
        <v>3</v>
      </c>
      <c r="S2" s="155"/>
      <c r="T2" s="155"/>
      <c r="U2" s="155"/>
      <c r="V2" s="156"/>
      <c r="W2" s="79"/>
      <c r="X2" s="68"/>
      <c r="Y2" s="68"/>
      <c r="Z2" s="135"/>
      <c r="AA2" s="137"/>
      <c r="AB2" s="137"/>
      <c r="AC2" s="137"/>
      <c r="AD2" s="137"/>
      <c r="AE2" s="137"/>
      <c r="AF2" s="137"/>
      <c r="AG2" s="137"/>
    </row>
    <row r="3" spans="1:33" ht="15">
      <c r="A3" s="79"/>
      <c r="B3" s="160"/>
      <c r="C3" s="8">
        <v>0.4375</v>
      </c>
      <c r="D3" s="147"/>
      <c r="E3" s="9" t="s">
        <v>62</v>
      </c>
      <c r="F3" s="10">
        <v>4</v>
      </c>
      <c r="G3" s="9" t="s">
        <v>37</v>
      </c>
      <c r="H3" s="5">
        <v>0</v>
      </c>
      <c r="I3" s="84"/>
      <c r="J3" s="191"/>
      <c r="K3" s="8">
        <v>0.395833333333333</v>
      </c>
      <c r="L3" s="147"/>
      <c r="M3" s="4" t="s">
        <v>10</v>
      </c>
      <c r="N3" s="4">
        <v>1</v>
      </c>
      <c r="O3" s="9" t="s">
        <v>63</v>
      </c>
      <c r="P3" s="5">
        <v>1</v>
      </c>
      <c r="Q3" s="84"/>
      <c r="R3" s="154" t="s">
        <v>22</v>
      </c>
      <c r="S3" s="155"/>
      <c r="T3" s="155"/>
      <c r="U3" s="155"/>
      <c r="V3" s="156"/>
      <c r="W3" s="79"/>
      <c r="X3" s="68"/>
      <c r="Z3" s="136"/>
      <c r="AA3" s="135"/>
      <c r="AB3" s="135"/>
      <c r="AC3" s="135"/>
      <c r="AD3" s="135"/>
      <c r="AE3" s="135"/>
      <c r="AF3" s="135"/>
      <c r="AG3" s="135"/>
    </row>
    <row r="4" spans="1:33" ht="15">
      <c r="A4" s="79"/>
      <c r="B4" s="160"/>
      <c r="C4" s="8">
        <v>0.458333333333333</v>
      </c>
      <c r="D4" s="147"/>
      <c r="E4" s="9" t="s">
        <v>60</v>
      </c>
      <c r="F4" s="10">
        <v>2</v>
      </c>
      <c r="G4" s="9" t="s">
        <v>63</v>
      </c>
      <c r="H4" s="5">
        <v>1</v>
      </c>
      <c r="I4" s="84"/>
      <c r="J4" s="191"/>
      <c r="K4" s="8">
        <v>0.4166666666666667</v>
      </c>
      <c r="L4" s="147"/>
      <c r="M4" s="9" t="s">
        <v>63</v>
      </c>
      <c r="N4" s="4">
        <v>2</v>
      </c>
      <c r="O4" s="4" t="s">
        <v>61</v>
      </c>
      <c r="P4" s="5">
        <v>0</v>
      </c>
      <c r="Q4" s="84"/>
      <c r="R4" s="69">
        <v>0.4166666666666667</v>
      </c>
      <c r="S4" s="9" t="s">
        <v>64</v>
      </c>
      <c r="T4" s="22">
        <v>2</v>
      </c>
      <c r="U4" s="20" t="s">
        <v>40</v>
      </c>
      <c r="V4" s="24">
        <v>1</v>
      </c>
      <c r="W4" s="79"/>
      <c r="X4" s="68"/>
      <c r="Z4" s="136"/>
      <c r="AA4" s="135"/>
      <c r="AB4" s="135"/>
      <c r="AC4" s="135"/>
      <c r="AD4" s="135"/>
      <c r="AE4" s="135"/>
      <c r="AF4" s="135"/>
      <c r="AG4" s="135"/>
    </row>
    <row r="5" spans="1:33" ht="15">
      <c r="A5" s="79"/>
      <c r="B5" s="160"/>
      <c r="C5" s="8">
        <v>0.479166666666667</v>
      </c>
      <c r="D5" s="147" t="s">
        <v>25</v>
      </c>
      <c r="E5" s="9" t="s">
        <v>38</v>
      </c>
      <c r="F5" s="10">
        <v>1</v>
      </c>
      <c r="G5" s="9" t="s">
        <v>65</v>
      </c>
      <c r="H5" s="5">
        <v>1</v>
      </c>
      <c r="I5" s="84"/>
      <c r="J5" s="191"/>
      <c r="K5" s="8">
        <v>0.4375</v>
      </c>
      <c r="L5" s="147" t="s">
        <v>28</v>
      </c>
      <c r="M5" s="4" t="s">
        <v>9</v>
      </c>
      <c r="N5" s="4">
        <v>0</v>
      </c>
      <c r="O5" s="9" t="s">
        <v>38</v>
      </c>
      <c r="P5" s="5">
        <v>0</v>
      </c>
      <c r="Q5" s="84"/>
      <c r="R5" s="79"/>
      <c r="S5" s="79"/>
      <c r="T5" s="79"/>
      <c r="U5" s="79"/>
      <c r="V5" s="79"/>
      <c r="W5" s="79"/>
      <c r="X5" s="68"/>
      <c r="Z5" s="136"/>
      <c r="AA5" s="135"/>
      <c r="AB5" s="135"/>
      <c r="AC5" s="135"/>
      <c r="AD5" s="135"/>
      <c r="AE5" s="135"/>
      <c r="AF5" s="135"/>
      <c r="AG5" s="135"/>
    </row>
    <row r="6" spans="1:33" ht="15">
      <c r="A6" s="79"/>
      <c r="B6" s="160"/>
      <c r="C6" s="8">
        <v>0.5</v>
      </c>
      <c r="D6" s="147"/>
      <c r="E6" s="9" t="s">
        <v>65</v>
      </c>
      <c r="F6" s="10">
        <v>3</v>
      </c>
      <c r="G6" s="9" t="s">
        <v>66</v>
      </c>
      <c r="H6" s="5">
        <v>0</v>
      </c>
      <c r="I6" s="84"/>
      <c r="J6" s="191"/>
      <c r="K6" s="8">
        <v>0.458333333333333</v>
      </c>
      <c r="L6" s="147"/>
      <c r="M6" s="9" t="s">
        <v>38</v>
      </c>
      <c r="N6" s="4">
        <v>1</v>
      </c>
      <c r="O6" s="9" t="s">
        <v>64</v>
      </c>
      <c r="P6" s="5">
        <v>2</v>
      </c>
      <c r="Q6" s="84"/>
      <c r="R6" s="154" t="s">
        <v>31</v>
      </c>
      <c r="S6" s="155"/>
      <c r="T6" s="155"/>
      <c r="U6" s="155"/>
      <c r="V6" s="156"/>
      <c r="W6" s="79"/>
      <c r="X6" s="68"/>
      <c r="Z6" s="135"/>
      <c r="AA6" s="137"/>
      <c r="AB6" s="137"/>
      <c r="AC6" s="137"/>
      <c r="AD6" s="137"/>
      <c r="AE6" s="137"/>
      <c r="AF6" s="137"/>
      <c r="AG6" s="137"/>
    </row>
    <row r="7" spans="1:33" ht="15">
      <c r="A7" s="79"/>
      <c r="B7" s="160"/>
      <c r="C7" s="8">
        <v>0.520833333333333</v>
      </c>
      <c r="D7" s="147" t="s">
        <v>33</v>
      </c>
      <c r="E7" s="9" t="s">
        <v>67</v>
      </c>
      <c r="F7" s="10">
        <v>2</v>
      </c>
      <c r="G7" s="9" t="s">
        <v>30</v>
      </c>
      <c r="H7" s="5">
        <v>10</v>
      </c>
      <c r="I7" s="84"/>
      <c r="J7" s="191"/>
      <c r="K7" s="8">
        <v>0.479166666666667</v>
      </c>
      <c r="L7" s="147"/>
      <c r="M7" s="9" t="s">
        <v>64</v>
      </c>
      <c r="N7" s="4">
        <v>2</v>
      </c>
      <c r="O7" s="4" t="s">
        <v>9</v>
      </c>
      <c r="P7" s="5">
        <v>2</v>
      </c>
      <c r="Q7" s="84"/>
      <c r="R7" s="57" t="s">
        <v>22</v>
      </c>
      <c r="S7" s="58"/>
      <c r="T7" s="58"/>
      <c r="U7" s="58"/>
      <c r="V7" s="59"/>
      <c r="W7" s="79"/>
      <c r="Z7" s="136"/>
      <c r="AA7" s="135"/>
      <c r="AB7" s="135"/>
      <c r="AC7" s="135"/>
      <c r="AD7" s="135"/>
      <c r="AE7" s="135"/>
      <c r="AF7" s="135"/>
      <c r="AG7" s="135"/>
    </row>
    <row r="8" spans="1:33" ht="15">
      <c r="A8" s="79"/>
      <c r="B8" s="160"/>
      <c r="C8" s="8">
        <v>0.541666666666667</v>
      </c>
      <c r="D8" s="147"/>
      <c r="E8" s="9" t="s">
        <v>30</v>
      </c>
      <c r="F8" s="10">
        <v>0</v>
      </c>
      <c r="G8" s="9" t="s">
        <v>68</v>
      </c>
      <c r="H8" s="5">
        <v>5</v>
      </c>
      <c r="I8" s="84"/>
      <c r="J8" s="191"/>
      <c r="K8" s="8">
        <v>0.5</v>
      </c>
      <c r="L8" s="147" t="s">
        <v>35</v>
      </c>
      <c r="M8" s="4" t="s">
        <v>29</v>
      </c>
      <c r="N8" s="4">
        <v>2</v>
      </c>
      <c r="O8" s="4" t="s">
        <v>36</v>
      </c>
      <c r="P8" s="5">
        <v>4</v>
      </c>
      <c r="Q8" s="84"/>
      <c r="R8" s="69">
        <v>0.4166666666666667</v>
      </c>
      <c r="S8" s="9" t="s">
        <v>69</v>
      </c>
      <c r="T8" s="22">
        <v>2</v>
      </c>
      <c r="U8" s="13" t="s">
        <v>68</v>
      </c>
      <c r="V8" s="24">
        <v>0</v>
      </c>
      <c r="W8" s="79"/>
      <c r="Z8" s="136"/>
      <c r="AA8" s="135"/>
      <c r="AB8" s="135"/>
      <c r="AC8" s="135"/>
      <c r="AD8" s="135"/>
      <c r="AE8" s="135"/>
      <c r="AF8" s="135"/>
      <c r="AG8" s="135"/>
    </row>
    <row r="9" spans="1:33" ht="15">
      <c r="A9" s="79"/>
      <c r="B9" s="160"/>
      <c r="C9" s="8">
        <v>0.5625</v>
      </c>
      <c r="D9" s="147"/>
      <c r="E9" s="9" t="s">
        <v>68</v>
      </c>
      <c r="F9" s="10">
        <v>10</v>
      </c>
      <c r="G9" s="9" t="s">
        <v>67</v>
      </c>
      <c r="H9" s="5">
        <v>1</v>
      </c>
      <c r="I9" s="84"/>
      <c r="J9" s="191"/>
      <c r="K9" s="8">
        <v>0.520833333333333</v>
      </c>
      <c r="L9" s="147"/>
      <c r="M9" s="4" t="s">
        <v>36</v>
      </c>
      <c r="N9" s="4">
        <v>0</v>
      </c>
      <c r="O9" s="9" t="s">
        <v>69</v>
      </c>
      <c r="P9" s="5">
        <v>1</v>
      </c>
      <c r="Q9" s="84"/>
      <c r="R9" s="79"/>
      <c r="S9" s="79"/>
      <c r="T9" s="79"/>
      <c r="U9" s="79"/>
      <c r="V9" s="79"/>
      <c r="W9" s="79"/>
      <c r="Z9" s="136"/>
      <c r="AA9" s="135"/>
      <c r="AB9" s="135"/>
      <c r="AC9" s="135"/>
      <c r="AD9" s="135"/>
      <c r="AE9" s="135"/>
      <c r="AF9" s="135"/>
      <c r="AG9" s="135"/>
    </row>
    <row r="10" spans="1:33" ht="15">
      <c r="A10" s="79"/>
      <c r="B10" s="160"/>
      <c r="C10" s="4"/>
      <c r="D10" s="4"/>
      <c r="E10" s="4"/>
      <c r="F10" s="4"/>
      <c r="G10" s="4"/>
      <c r="H10" s="5"/>
      <c r="I10" s="84"/>
      <c r="J10" s="191"/>
      <c r="K10" s="8">
        <v>0.541666666666667</v>
      </c>
      <c r="L10" s="147"/>
      <c r="M10" s="9" t="s">
        <v>69</v>
      </c>
      <c r="N10" s="4">
        <v>1</v>
      </c>
      <c r="O10" s="4" t="s">
        <v>29</v>
      </c>
      <c r="P10" s="5">
        <v>0</v>
      </c>
      <c r="Q10" s="84"/>
      <c r="R10" s="154" t="s">
        <v>31</v>
      </c>
      <c r="S10" s="155"/>
      <c r="T10" s="155"/>
      <c r="U10" s="155"/>
      <c r="V10" s="156"/>
      <c r="W10" s="79"/>
      <c r="Z10" s="135"/>
      <c r="AA10" s="137"/>
      <c r="AB10" s="137"/>
      <c r="AC10" s="137"/>
      <c r="AD10" s="137"/>
      <c r="AE10" s="137"/>
      <c r="AF10" s="137"/>
      <c r="AG10" s="137"/>
    </row>
    <row r="11" spans="1:33" ht="15">
      <c r="A11" s="79"/>
      <c r="B11" s="11"/>
      <c r="C11" s="10"/>
      <c r="D11" s="10"/>
      <c r="E11" s="10"/>
      <c r="F11" s="10"/>
      <c r="G11" s="10"/>
      <c r="H11" s="5"/>
      <c r="I11" s="84"/>
      <c r="J11" s="191"/>
      <c r="K11" s="8">
        <v>0.5625</v>
      </c>
      <c r="L11" s="147" t="s">
        <v>39</v>
      </c>
      <c r="M11" s="4" t="s">
        <v>40</v>
      </c>
      <c r="N11" s="4">
        <v>1</v>
      </c>
      <c r="O11" s="9" t="s">
        <v>60</v>
      </c>
      <c r="P11" s="5">
        <v>0</v>
      </c>
      <c r="Q11" s="84"/>
      <c r="R11" s="183" t="s">
        <v>41</v>
      </c>
      <c r="S11" s="184"/>
      <c r="T11" s="184"/>
      <c r="U11" s="184"/>
      <c r="V11" s="185"/>
      <c r="W11" s="79"/>
      <c r="Z11" s="136"/>
      <c r="AA11" s="135"/>
      <c r="AB11" s="135"/>
      <c r="AC11" s="135"/>
      <c r="AD11" s="135"/>
      <c r="AE11" s="135"/>
      <c r="AF11" s="135"/>
      <c r="AG11" s="135"/>
    </row>
    <row r="12" spans="1:33" ht="15">
      <c r="A12" s="79"/>
      <c r="B12" s="160" t="s">
        <v>31</v>
      </c>
      <c r="C12" s="8">
        <v>0.4166666666666667</v>
      </c>
      <c r="D12" s="147" t="s">
        <v>42</v>
      </c>
      <c r="E12" s="9" t="s">
        <v>69</v>
      </c>
      <c r="F12" s="10">
        <v>4</v>
      </c>
      <c r="G12" s="9" t="s">
        <v>45</v>
      </c>
      <c r="H12" s="5">
        <v>0</v>
      </c>
      <c r="I12" s="84"/>
      <c r="J12" s="191"/>
      <c r="K12" s="8">
        <v>0.583333333333333</v>
      </c>
      <c r="L12" s="147"/>
      <c r="M12" s="9" t="s">
        <v>60</v>
      </c>
      <c r="N12" s="4">
        <v>0</v>
      </c>
      <c r="O12" s="9" t="s">
        <v>68</v>
      </c>
      <c r="P12" s="5">
        <v>3</v>
      </c>
      <c r="Q12" s="84"/>
      <c r="R12" s="56">
        <v>0.4791666666666667</v>
      </c>
      <c r="S12" t="s">
        <v>40</v>
      </c>
      <c r="T12" s="9">
        <v>2</v>
      </c>
      <c r="U12" t="s">
        <v>70</v>
      </c>
      <c r="V12" s="23">
        <v>1</v>
      </c>
      <c r="W12" s="79"/>
      <c r="Z12" s="136"/>
      <c r="AA12" s="135"/>
      <c r="AB12" s="135"/>
      <c r="AC12" s="135"/>
      <c r="AD12" s="135"/>
      <c r="AE12" s="135"/>
      <c r="AF12" s="135"/>
      <c r="AG12" s="135"/>
    </row>
    <row r="13" spans="1:33" ht="15">
      <c r="A13" s="79"/>
      <c r="B13" s="160"/>
      <c r="C13" s="8">
        <v>0.4375</v>
      </c>
      <c r="D13" s="147"/>
      <c r="E13" s="10" t="s">
        <v>45</v>
      </c>
      <c r="F13" s="10">
        <v>1</v>
      </c>
      <c r="G13" s="9" t="s">
        <v>71</v>
      </c>
      <c r="H13" s="5">
        <v>2</v>
      </c>
      <c r="I13" s="84"/>
      <c r="J13" s="191"/>
      <c r="K13" s="8">
        <v>0.604166666666666</v>
      </c>
      <c r="L13" s="147"/>
      <c r="M13" s="9" t="s">
        <v>68</v>
      </c>
      <c r="N13" s="4">
        <v>3</v>
      </c>
      <c r="O13" s="4" t="s">
        <v>40</v>
      </c>
      <c r="P13" s="5">
        <v>1</v>
      </c>
      <c r="Q13" s="84"/>
      <c r="R13" s="178"/>
      <c r="S13" s="179"/>
      <c r="T13" s="179"/>
      <c r="U13" s="179"/>
      <c r="V13" s="180"/>
      <c r="W13" s="79"/>
      <c r="Z13" s="136"/>
      <c r="AA13" s="135"/>
      <c r="AB13" s="135"/>
      <c r="AC13" s="135"/>
      <c r="AD13" s="135"/>
      <c r="AE13" s="135"/>
      <c r="AF13" s="135"/>
      <c r="AG13" s="135"/>
    </row>
    <row r="14" spans="1:33" ht="15">
      <c r="A14" s="79"/>
      <c r="B14" s="160"/>
      <c r="C14" s="8">
        <v>0.458333333333333</v>
      </c>
      <c r="D14" s="147"/>
      <c r="E14" s="9" t="s">
        <v>71</v>
      </c>
      <c r="F14" s="10">
        <v>0</v>
      </c>
      <c r="G14" s="9" t="s">
        <v>69</v>
      </c>
      <c r="H14" s="5">
        <v>6</v>
      </c>
      <c r="I14" s="84"/>
      <c r="J14" s="191"/>
      <c r="K14" s="8"/>
      <c r="L14" s="15"/>
      <c r="M14" s="4"/>
      <c r="N14" s="4"/>
      <c r="O14" s="4"/>
      <c r="P14" s="5"/>
      <c r="Q14" s="84"/>
      <c r="R14" s="154" t="s">
        <v>47</v>
      </c>
      <c r="S14" s="155"/>
      <c r="T14" s="155"/>
      <c r="U14" s="155"/>
      <c r="V14" s="156"/>
      <c r="W14" s="79"/>
      <c r="Z14" s="135"/>
      <c r="AA14" s="137"/>
      <c r="AB14" s="137"/>
      <c r="AC14" s="137"/>
      <c r="AD14" s="137"/>
      <c r="AE14" s="137"/>
      <c r="AF14" s="137"/>
      <c r="AG14" s="137"/>
    </row>
    <row r="15" spans="1:33" ht="15">
      <c r="A15" s="79"/>
      <c r="B15" s="160"/>
      <c r="C15" s="8">
        <v>0.479166666666667</v>
      </c>
      <c r="D15" s="147" t="s">
        <v>48</v>
      </c>
      <c r="E15" s="9" t="s">
        <v>64</v>
      </c>
      <c r="F15" s="10">
        <v>2</v>
      </c>
      <c r="G15" s="9" t="s">
        <v>72</v>
      </c>
      <c r="H15" s="5">
        <v>0</v>
      </c>
      <c r="I15" s="84"/>
      <c r="J15" s="191"/>
      <c r="K15" s="147" t="s">
        <v>50</v>
      </c>
      <c r="L15" s="181"/>
      <c r="M15" s="181"/>
      <c r="N15" s="181"/>
      <c r="O15" s="181"/>
      <c r="P15" s="182"/>
      <c r="Q15" s="85"/>
      <c r="R15" s="69">
        <v>0.5104166666666666</v>
      </c>
      <c r="S15" t="s">
        <v>64</v>
      </c>
      <c r="T15" s="25">
        <v>1</v>
      </c>
      <c r="U15" t="s">
        <v>21</v>
      </c>
      <c r="V15" s="26">
        <v>5</v>
      </c>
      <c r="W15" s="79"/>
      <c r="Z15" s="136"/>
      <c r="AA15" s="135"/>
      <c r="AB15" s="135"/>
      <c r="AC15" s="135"/>
      <c r="AD15" s="135"/>
      <c r="AE15" s="135"/>
      <c r="AF15" s="135"/>
      <c r="AG15" s="135"/>
    </row>
    <row r="16" spans="1:33" ht="15">
      <c r="A16" s="79"/>
      <c r="B16" s="160"/>
      <c r="C16" s="8">
        <v>0.5</v>
      </c>
      <c r="D16" s="147"/>
      <c r="E16" s="9" t="s">
        <v>7</v>
      </c>
      <c r="F16" s="10">
        <v>0</v>
      </c>
      <c r="G16" s="9" t="s">
        <v>64</v>
      </c>
      <c r="H16" s="5">
        <v>4</v>
      </c>
      <c r="I16" s="84"/>
      <c r="J16" s="191"/>
      <c r="K16" s="54">
        <v>0.6875</v>
      </c>
      <c r="L16" s="16"/>
      <c r="M16" s="9" t="s">
        <v>64</v>
      </c>
      <c r="N16" s="9">
        <v>2</v>
      </c>
      <c r="O16" s="4" t="s">
        <v>36</v>
      </c>
      <c r="P16" s="5">
        <v>1</v>
      </c>
      <c r="Q16" s="84"/>
      <c r="R16" s="79"/>
      <c r="S16" s="79"/>
      <c r="T16" s="79"/>
      <c r="U16" s="79"/>
      <c r="V16" s="79"/>
      <c r="W16" s="79"/>
      <c r="Z16" s="136"/>
      <c r="AA16" s="135"/>
      <c r="AB16" s="135"/>
      <c r="AC16" s="135"/>
      <c r="AD16" s="135"/>
      <c r="AE16" s="135"/>
      <c r="AF16" s="135"/>
      <c r="AG16" s="135"/>
    </row>
    <row r="17" spans="1:33" ht="15">
      <c r="A17" s="79"/>
      <c r="B17" s="160"/>
      <c r="C17" s="8">
        <v>0.520833333333333</v>
      </c>
      <c r="D17" s="147"/>
      <c r="E17" s="9" t="s">
        <v>72</v>
      </c>
      <c r="F17" s="10">
        <v>3</v>
      </c>
      <c r="G17" s="9" t="s">
        <v>7</v>
      </c>
      <c r="H17" s="5">
        <v>1</v>
      </c>
      <c r="I17" s="84"/>
      <c r="J17" s="191"/>
      <c r="K17" s="54">
        <v>0.71875</v>
      </c>
      <c r="L17" s="16"/>
      <c r="M17" s="9" t="s">
        <v>63</v>
      </c>
      <c r="N17" s="9">
        <v>1</v>
      </c>
      <c r="O17" s="4" t="s">
        <v>40</v>
      </c>
      <c r="P17" s="5">
        <v>4</v>
      </c>
      <c r="Q17" s="84"/>
      <c r="R17" s="151" t="s">
        <v>52</v>
      </c>
      <c r="S17" s="151"/>
      <c r="T17" s="151"/>
      <c r="U17" s="151"/>
      <c r="V17" s="151"/>
      <c r="W17" s="79"/>
      <c r="Z17" s="136"/>
      <c r="AA17" s="135"/>
      <c r="AB17" s="135"/>
      <c r="AC17" s="135"/>
      <c r="AD17" s="135"/>
      <c r="AE17" s="135"/>
      <c r="AF17" s="135"/>
      <c r="AG17" s="135"/>
    </row>
    <row r="18" spans="1:33" ht="15">
      <c r="A18" s="79"/>
      <c r="B18" s="161"/>
      <c r="C18" s="12">
        <v>0.541666666666666</v>
      </c>
      <c r="D18" s="55" t="s">
        <v>25</v>
      </c>
      <c r="E18" s="13" t="s">
        <v>66</v>
      </c>
      <c r="F18" s="14">
        <v>0</v>
      </c>
      <c r="G18" s="13" t="s">
        <v>38</v>
      </c>
      <c r="H18" s="7">
        <v>3</v>
      </c>
      <c r="I18" s="84"/>
      <c r="J18" s="191"/>
      <c r="K18" s="54">
        <v>0.75</v>
      </c>
      <c r="L18" s="16"/>
      <c r="M18" s="9" t="s">
        <v>69</v>
      </c>
      <c r="N18" s="9">
        <v>3</v>
      </c>
      <c r="O18" s="4" t="s">
        <v>9</v>
      </c>
      <c r="P18" s="5">
        <v>2</v>
      </c>
      <c r="Q18" s="84"/>
      <c r="R18" s="79"/>
      <c r="S18" s="79"/>
      <c r="T18" s="79"/>
      <c r="U18" s="79"/>
      <c r="V18" s="79"/>
      <c r="W18" s="79"/>
      <c r="Z18" s="135"/>
      <c r="AA18" s="137"/>
      <c r="AB18" s="137"/>
      <c r="AC18" s="137"/>
      <c r="AD18" s="137"/>
      <c r="AE18" s="137"/>
      <c r="AF18" s="137"/>
      <c r="AG18" s="137"/>
    </row>
    <row r="19" spans="1:33" ht="15">
      <c r="A19" s="79"/>
      <c r="B19" s="86"/>
      <c r="C19" s="87"/>
      <c r="D19" s="88"/>
      <c r="E19" s="89"/>
      <c r="F19" s="89"/>
      <c r="G19" s="89"/>
      <c r="H19" s="79"/>
      <c r="I19" s="79"/>
      <c r="J19" s="192"/>
      <c r="K19" s="55">
        <v>0.78125</v>
      </c>
      <c r="L19" s="18"/>
      <c r="M19" s="13" t="s">
        <v>68</v>
      </c>
      <c r="N19" s="13">
        <v>5</v>
      </c>
      <c r="O19" s="6" t="s">
        <v>61</v>
      </c>
      <c r="P19" s="7">
        <v>0</v>
      </c>
      <c r="Q19" s="84"/>
      <c r="R19" s="79"/>
      <c r="S19" s="79"/>
      <c r="T19" s="79"/>
      <c r="U19" s="79"/>
      <c r="V19" s="79"/>
      <c r="W19" s="79"/>
      <c r="Z19" s="136"/>
      <c r="AA19" s="135"/>
      <c r="AB19" s="135"/>
      <c r="AC19" s="135"/>
      <c r="AD19" s="135"/>
      <c r="AE19" s="135"/>
      <c r="AF19" s="135"/>
      <c r="AG19" s="135"/>
    </row>
    <row r="20" spans="1:33" ht="15">
      <c r="A20" s="79"/>
      <c r="B20" s="86"/>
      <c r="C20" s="87"/>
      <c r="D20" s="88"/>
      <c r="E20" s="89"/>
      <c r="F20" s="89"/>
      <c r="G20" s="89"/>
      <c r="H20" s="79"/>
      <c r="I20" s="79"/>
      <c r="J20" s="79"/>
      <c r="K20" s="87"/>
      <c r="L20" s="87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Z20" s="136"/>
      <c r="AA20" s="135"/>
      <c r="AB20" s="135"/>
      <c r="AC20" s="135"/>
      <c r="AD20" s="135"/>
      <c r="AE20" s="135"/>
      <c r="AF20" s="135"/>
      <c r="AG20" s="135"/>
    </row>
    <row r="21" spans="11:33" ht="15">
      <c r="K21" s="68"/>
      <c r="Z21" s="136"/>
      <c r="AA21" s="135"/>
      <c r="AB21" s="135"/>
      <c r="AC21" s="135"/>
      <c r="AD21" s="135"/>
      <c r="AE21" s="135"/>
      <c r="AF21" s="135"/>
      <c r="AG21" s="135"/>
    </row>
    <row r="22" spans="11:33" ht="15">
      <c r="K22" s="68"/>
      <c r="Z22" s="135"/>
      <c r="AA22" s="137"/>
      <c r="AB22" s="137"/>
      <c r="AC22" s="137"/>
      <c r="AD22" s="137"/>
      <c r="AE22" s="137"/>
      <c r="AF22" s="137"/>
      <c r="AG22" s="137"/>
    </row>
    <row r="23" spans="11:33" ht="15">
      <c r="K23" s="68"/>
      <c r="Z23" s="136"/>
      <c r="AA23" s="137"/>
      <c r="AB23" s="137"/>
      <c r="AC23" s="137"/>
      <c r="AD23" s="137"/>
      <c r="AE23" s="137"/>
      <c r="AF23" s="137"/>
      <c r="AG23" s="137"/>
    </row>
    <row r="24" spans="11:33" ht="15">
      <c r="K24" s="68"/>
      <c r="Z24" s="136"/>
      <c r="AA24" s="137"/>
      <c r="AB24" s="137"/>
      <c r="AC24" s="137"/>
      <c r="AD24" s="137"/>
      <c r="AE24" s="137"/>
      <c r="AF24" s="137"/>
      <c r="AG24" s="137"/>
    </row>
    <row r="25" spans="26:33" ht="15">
      <c r="Z25" s="136"/>
      <c r="AA25" s="137"/>
      <c r="AB25" s="137"/>
      <c r="AC25" s="137"/>
      <c r="AD25" s="137"/>
      <c r="AE25" s="137"/>
      <c r="AF25" s="137"/>
      <c r="AG25" s="137"/>
    </row>
    <row r="26" spans="26:33" ht="15">
      <c r="Z26" s="135"/>
      <c r="AA26" s="135"/>
      <c r="AB26" s="135"/>
      <c r="AC26" s="135"/>
      <c r="AD26" s="135"/>
      <c r="AE26" s="135"/>
      <c r="AF26" s="135"/>
      <c r="AG26" s="135"/>
    </row>
    <row r="27" spans="26:33" ht="15">
      <c r="Z27" s="135"/>
      <c r="AA27" s="135"/>
      <c r="AB27" s="135"/>
      <c r="AC27" s="135"/>
      <c r="AD27" s="135"/>
      <c r="AE27" s="135"/>
      <c r="AF27" s="135"/>
      <c r="AG27" s="135"/>
    </row>
    <row r="28" spans="26:33" ht="15">
      <c r="Z28" s="135"/>
      <c r="AA28" s="135"/>
      <c r="AB28" s="135"/>
      <c r="AC28" s="135"/>
      <c r="AD28" s="135"/>
      <c r="AE28" s="135"/>
      <c r="AF28" s="135"/>
      <c r="AG28" s="135"/>
    </row>
  </sheetData>
  <sheetProtection/>
  <mergeCells count="24">
    <mergeCell ref="C1:H1"/>
    <mergeCell ref="K1:P1"/>
    <mergeCell ref="R1:V1"/>
    <mergeCell ref="B2:B10"/>
    <mergeCell ref="D2:D4"/>
    <mergeCell ref="J2:J19"/>
    <mergeCell ref="L2:L4"/>
    <mergeCell ref="R2:V2"/>
    <mergeCell ref="R3:V3"/>
    <mergeCell ref="D5:D6"/>
    <mergeCell ref="L5:L7"/>
    <mergeCell ref="R6:V6"/>
    <mergeCell ref="D7:D9"/>
    <mergeCell ref="L8:L10"/>
    <mergeCell ref="R10:V10"/>
    <mergeCell ref="L11:L13"/>
    <mergeCell ref="R11:V11"/>
    <mergeCell ref="B12:B18"/>
    <mergeCell ref="D12:D14"/>
    <mergeCell ref="R13:V13"/>
    <mergeCell ref="R14:V14"/>
    <mergeCell ref="D15:D17"/>
    <mergeCell ref="K15:P15"/>
    <mergeCell ref="R17:V1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A19" sqref="AA19"/>
    </sheetView>
  </sheetViews>
  <sheetFormatPr defaultColWidth="9.140625" defaultRowHeight="15"/>
  <cols>
    <col min="1" max="1" width="6.7109375" style="70" customWidth="1"/>
    <col min="2" max="2" width="7.421875" style="0" customWidth="1"/>
    <col min="3" max="3" width="5.421875" style="0" customWidth="1"/>
    <col min="4" max="4" width="15.28125" style="0" customWidth="1"/>
    <col min="5" max="5" width="3.8515625" style="0" customWidth="1"/>
    <col min="6" max="6" width="17.421875" style="0" customWidth="1"/>
    <col min="7" max="7" width="4.7109375" style="0" customWidth="1"/>
    <col min="8" max="8" width="2.28125" style="0" customWidth="1"/>
    <col min="9" max="9" width="4.421875" style="0" customWidth="1"/>
    <col min="10" max="10" width="2.421875" style="0" customWidth="1"/>
    <col min="11" max="11" width="7.00390625" style="70" customWidth="1"/>
    <col min="12" max="12" width="6.8515625" style="0" customWidth="1"/>
    <col min="13" max="13" width="5.7109375" style="0" customWidth="1"/>
    <col min="14" max="14" width="14.7109375" style="0" customWidth="1"/>
    <col min="15" max="15" width="4.140625" style="0" customWidth="1"/>
    <col min="16" max="16" width="14.7109375" style="0" customWidth="1"/>
    <col min="17" max="17" width="5.421875" style="0" customWidth="1"/>
    <col min="18" max="18" width="4.00390625" style="0" customWidth="1"/>
  </cols>
  <sheetData>
    <row r="1" spans="1:18" ht="15">
      <c r="A1" s="203" t="s">
        <v>3</v>
      </c>
      <c r="B1" s="203"/>
      <c r="C1" s="203"/>
      <c r="D1" s="203"/>
      <c r="E1" s="203"/>
      <c r="F1" s="203"/>
      <c r="G1" s="203"/>
      <c r="H1" s="78"/>
      <c r="I1" s="80"/>
      <c r="K1" s="203" t="s">
        <v>31</v>
      </c>
      <c r="L1" s="203"/>
      <c r="M1" s="203"/>
      <c r="N1" s="203"/>
      <c r="O1" s="203"/>
      <c r="P1" s="203"/>
      <c r="Q1" s="203"/>
      <c r="R1" s="78"/>
    </row>
    <row r="2" spans="1:17" ht="15">
      <c r="A2" s="103"/>
      <c r="B2" s="171" t="s">
        <v>0</v>
      </c>
      <c r="C2" s="171"/>
      <c r="D2" s="171"/>
      <c r="E2" s="171"/>
      <c r="F2" s="171"/>
      <c r="G2" s="172"/>
      <c r="I2" s="81"/>
      <c r="K2" s="103"/>
      <c r="L2" s="171" t="s">
        <v>0</v>
      </c>
      <c r="M2" s="171"/>
      <c r="N2" s="171"/>
      <c r="O2" s="171"/>
      <c r="P2" s="171"/>
      <c r="Q2" s="172"/>
    </row>
    <row r="3" spans="1:17" ht="15">
      <c r="A3" s="191">
        <v>2004</v>
      </c>
      <c r="B3" s="8">
        <v>0.4166666666666667</v>
      </c>
      <c r="C3" s="147" t="s">
        <v>4</v>
      </c>
      <c r="D3" s="10" t="s">
        <v>6</v>
      </c>
      <c r="E3" s="10"/>
      <c r="F3" s="9" t="s">
        <v>7</v>
      </c>
      <c r="G3" s="5"/>
      <c r="I3" s="81"/>
      <c r="K3" s="191">
        <v>2004</v>
      </c>
      <c r="L3" s="8">
        <v>0.4166666666666667</v>
      </c>
      <c r="M3" s="147" t="s">
        <v>42</v>
      </c>
      <c r="N3" s="10" t="s">
        <v>43</v>
      </c>
      <c r="O3" s="10"/>
      <c r="P3" s="10" t="s">
        <v>44</v>
      </c>
      <c r="Q3" s="5"/>
    </row>
    <row r="4" spans="1:17" ht="15">
      <c r="A4" s="191"/>
      <c r="B4" s="8">
        <v>0.4375</v>
      </c>
      <c r="C4" s="147"/>
      <c r="D4" s="10" t="s">
        <v>20</v>
      </c>
      <c r="E4" s="10"/>
      <c r="F4" s="10" t="s">
        <v>6</v>
      </c>
      <c r="G4" s="5"/>
      <c r="I4" s="81"/>
      <c r="K4" s="191"/>
      <c r="L4" s="8">
        <v>0.4375</v>
      </c>
      <c r="M4" s="147"/>
      <c r="N4" s="10" t="s">
        <v>45</v>
      </c>
      <c r="O4" s="10"/>
      <c r="P4" s="10" t="s">
        <v>43</v>
      </c>
      <c r="Q4" s="5"/>
    </row>
    <row r="5" spans="1:17" ht="15">
      <c r="A5" s="191"/>
      <c r="B5" s="8">
        <v>0.458333333333333</v>
      </c>
      <c r="C5" s="147"/>
      <c r="D5" s="9" t="s">
        <v>7</v>
      </c>
      <c r="E5" s="10"/>
      <c r="F5" s="10" t="s">
        <v>20</v>
      </c>
      <c r="G5" s="5"/>
      <c r="I5" s="81"/>
      <c r="K5" s="191"/>
      <c r="L5" s="8">
        <v>0.458333333333333</v>
      </c>
      <c r="M5" s="147"/>
      <c r="N5" s="10" t="s">
        <v>44</v>
      </c>
      <c r="O5" s="10"/>
      <c r="P5" s="10" t="s">
        <v>45</v>
      </c>
      <c r="Q5" s="5"/>
    </row>
    <row r="6" spans="1:17" ht="15">
      <c r="A6" s="191"/>
      <c r="B6" s="8">
        <v>0.479166666666667</v>
      </c>
      <c r="C6" s="147" t="s">
        <v>25</v>
      </c>
      <c r="D6" s="10" t="s">
        <v>26</v>
      </c>
      <c r="E6" s="10"/>
      <c r="F6" s="10" t="s">
        <v>27</v>
      </c>
      <c r="G6" s="5"/>
      <c r="I6" s="81"/>
      <c r="K6" s="191"/>
      <c r="L6" s="8">
        <v>0.479166666666667</v>
      </c>
      <c r="M6" s="147" t="s">
        <v>48</v>
      </c>
      <c r="N6" s="10" t="s">
        <v>21</v>
      </c>
      <c r="O6" s="10"/>
      <c r="P6" s="10" t="s">
        <v>49</v>
      </c>
      <c r="Q6" s="5"/>
    </row>
    <row r="7" spans="1:17" ht="15">
      <c r="A7" s="191"/>
      <c r="B7" s="8">
        <v>0.5</v>
      </c>
      <c r="C7" s="147"/>
      <c r="D7" s="10" t="s">
        <v>30</v>
      </c>
      <c r="E7" s="10"/>
      <c r="F7" s="10" t="s">
        <v>26</v>
      </c>
      <c r="G7" s="5"/>
      <c r="I7" s="81"/>
      <c r="K7" s="191"/>
      <c r="L7" s="8">
        <v>0.5</v>
      </c>
      <c r="M7" s="147"/>
      <c r="N7" s="10" t="s">
        <v>49</v>
      </c>
      <c r="O7" s="10"/>
      <c r="P7" s="10" t="s">
        <v>51</v>
      </c>
      <c r="Q7" s="5"/>
    </row>
    <row r="8" spans="1:17" ht="15">
      <c r="A8" s="191"/>
      <c r="B8" s="8">
        <v>0.520833333333334</v>
      </c>
      <c r="C8" s="147"/>
      <c r="D8" s="10" t="s">
        <v>27</v>
      </c>
      <c r="E8" s="10"/>
      <c r="F8" s="10" t="s">
        <v>30</v>
      </c>
      <c r="G8" s="5"/>
      <c r="I8" s="81"/>
      <c r="K8" s="191"/>
      <c r="L8" s="8">
        <v>0.520833333333334</v>
      </c>
      <c r="M8" s="147"/>
      <c r="N8" s="10" t="s">
        <v>51</v>
      </c>
      <c r="O8" s="10"/>
      <c r="P8" s="10" t="s">
        <v>21</v>
      </c>
      <c r="Q8" s="5"/>
    </row>
    <row r="9" spans="1:17" ht="15">
      <c r="A9" s="191"/>
      <c r="B9" s="8">
        <v>0.541666666666667</v>
      </c>
      <c r="C9" s="147" t="s">
        <v>33</v>
      </c>
      <c r="D9" s="10" t="s">
        <v>24</v>
      </c>
      <c r="E9" s="10"/>
      <c r="F9" s="10" t="s">
        <v>34</v>
      </c>
      <c r="G9" s="5"/>
      <c r="I9" s="81"/>
      <c r="K9" s="191"/>
      <c r="L9" s="8">
        <v>0.541666666666667</v>
      </c>
      <c r="M9" s="147" t="s">
        <v>54</v>
      </c>
      <c r="N9" s="10" t="s">
        <v>38</v>
      </c>
      <c r="O9" s="10"/>
      <c r="P9" s="9" t="s">
        <v>55</v>
      </c>
      <c r="Q9" s="5"/>
    </row>
    <row r="10" spans="1:17" ht="15">
      <c r="A10" s="191"/>
      <c r="B10" s="8">
        <v>0.5625</v>
      </c>
      <c r="C10" s="147"/>
      <c r="D10" s="10" t="s">
        <v>37</v>
      </c>
      <c r="E10" s="10"/>
      <c r="F10" s="10" t="s">
        <v>24</v>
      </c>
      <c r="G10" s="5"/>
      <c r="I10" s="81"/>
      <c r="K10" s="191"/>
      <c r="L10" s="8">
        <v>0.5625</v>
      </c>
      <c r="M10" s="147"/>
      <c r="N10" s="9" t="s">
        <v>55</v>
      </c>
      <c r="O10" s="10"/>
      <c r="P10" s="10" t="s">
        <v>56</v>
      </c>
      <c r="Q10" s="5"/>
    </row>
    <row r="11" spans="1:17" ht="15">
      <c r="A11" s="192"/>
      <c r="B11" s="12">
        <v>0.583333333333334</v>
      </c>
      <c r="C11" s="205"/>
      <c r="D11" s="14" t="s">
        <v>34</v>
      </c>
      <c r="E11" s="14"/>
      <c r="F11" s="14" t="s">
        <v>37</v>
      </c>
      <c r="G11" s="7"/>
      <c r="I11" s="81"/>
      <c r="K11" s="192"/>
      <c r="L11" s="12">
        <v>0.583333333333334</v>
      </c>
      <c r="M11" s="205"/>
      <c r="N11" s="14" t="s">
        <v>56</v>
      </c>
      <c r="O11" s="14"/>
      <c r="P11" s="14" t="s">
        <v>38</v>
      </c>
      <c r="Q11" s="7"/>
    </row>
    <row r="12" spans="1:9" ht="15">
      <c r="A12" s="71"/>
      <c r="B12" s="10"/>
      <c r="C12" s="10"/>
      <c r="D12" s="10"/>
      <c r="E12" s="10"/>
      <c r="F12" s="10"/>
      <c r="G12" s="4"/>
      <c r="I12" s="81"/>
    </row>
    <row r="13" spans="1:17" ht="15">
      <c r="A13" s="76"/>
      <c r="B13" s="208" t="s">
        <v>59</v>
      </c>
      <c r="C13" s="208"/>
      <c r="D13" s="208"/>
      <c r="E13" s="208"/>
      <c r="F13" s="208"/>
      <c r="G13" s="209"/>
      <c r="I13" s="81"/>
      <c r="K13" s="76"/>
      <c r="L13" s="208" t="s">
        <v>59</v>
      </c>
      <c r="M13" s="208"/>
      <c r="N13" s="208"/>
      <c r="O13" s="208"/>
      <c r="P13" s="208"/>
      <c r="Q13" s="209"/>
    </row>
    <row r="14" spans="1:17" ht="15">
      <c r="A14" s="191">
        <v>2005</v>
      </c>
      <c r="B14" s="8">
        <v>0.4166666666666667</v>
      </c>
      <c r="C14" s="147" t="s">
        <v>4</v>
      </c>
      <c r="D14" s="9" t="s">
        <v>37</v>
      </c>
      <c r="E14" s="10"/>
      <c r="F14" s="9" t="s">
        <v>60</v>
      </c>
      <c r="G14" s="5"/>
      <c r="I14" s="81"/>
      <c r="K14" s="191">
        <v>2005</v>
      </c>
      <c r="L14" s="8">
        <v>0.4166666666666667</v>
      </c>
      <c r="M14" s="147" t="s">
        <v>42</v>
      </c>
      <c r="N14" s="9" t="s">
        <v>69</v>
      </c>
      <c r="O14" s="10"/>
      <c r="P14" s="9" t="s">
        <v>45</v>
      </c>
      <c r="Q14" s="5"/>
    </row>
    <row r="15" spans="1:17" ht="15">
      <c r="A15" s="191"/>
      <c r="B15" s="8">
        <v>0.4375</v>
      </c>
      <c r="C15" s="147"/>
      <c r="D15" s="9" t="s">
        <v>62</v>
      </c>
      <c r="E15" s="10"/>
      <c r="F15" s="9" t="s">
        <v>37</v>
      </c>
      <c r="G15" s="5"/>
      <c r="I15" s="81"/>
      <c r="K15" s="191"/>
      <c r="L15" s="8">
        <v>0.4375</v>
      </c>
      <c r="M15" s="147"/>
      <c r="N15" s="10" t="s">
        <v>45</v>
      </c>
      <c r="O15" s="10"/>
      <c r="P15" s="9" t="s">
        <v>71</v>
      </c>
      <c r="Q15" s="5"/>
    </row>
    <row r="16" spans="1:17" ht="15">
      <c r="A16" s="191"/>
      <c r="B16" s="8">
        <v>0.458333333333333</v>
      </c>
      <c r="C16" s="147"/>
      <c r="D16" s="9" t="s">
        <v>60</v>
      </c>
      <c r="E16" s="10"/>
      <c r="F16" s="9" t="s">
        <v>63</v>
      </c>
      <c r="G16" s="5"/>
      <c r="I16" s="81"/>
      <c r="K16" s="191"/>
      <c r="L16" s="8">
        <v>0.458333333333333</v>
      </c>
      <c r="M16" s="147"/>
      <c r="N16" s="9" t="s">
        <v>71</v>
      </c>
      <c r="O16" s="10"/>
      <c r="P16" s="9" t="s">
        <v>69</v>
      </c>
      <c r="Q16" s="5"/>
    </row>
    <row r="17" spans="1:17" ht="15">
      <c r="A17" s="191"/>
      <c r="B17" s="8">
        <v>0.479166666666667</v>
      </c>
      <c r="C17" s="147" t="s">
        <v>25</v>
      </c>
      <c r="D17" s="9" t="s">
        <v>38</v>
      </c>
      <c r="E17" s="10"/>
      <c r="F17" s="9" t="s">
        <v>65</v>
      </c>
      <c r="G17" s="5"/>
      <c r="I17" s="81"/>
      <c r="K17" s="191"/>
      <c r="L17" s="8">
        <v>0.479166666666667</v>
      </c>
      <c r="M17" s="147" t="s">
        <v>48</v>
      </c>
      <c r="N17" s="9" t="s">
        <v>64</v>
      </c>
      <c r="O17" s="10"/>
      <c r="P17" s="9" t="s">
        <v>72</v>
      </c>
      <c r="Q17" s="5"/>
    </row>
    <row r="18" spans="1:17" ht="15">
      <c r="A18" s="191"/>
      <c r="B18" s="8">
        <v>0.5</v>
      </c>
      <c r="C18" s="147"/>
      <c r="D18" s="9" t="s">
        <v>65</v>
      </c>
      <c r="E18" s="10"/>
      <c r="F18" s="9" t="s">
        <v>66</v>
      </c>
      <c r="G18" s="5"/>
      <c r="I18" s="81"/>
      <c r="K18" s="191"/>
      <c r="L18" s="8">
        <v>0.5</v>
      </c>
      <c r="M18" s="147"/>
      <c r="N18" s="9" t="s">
        <v>7</v>
      </c>
      <c r="O18" s="10"/>
      <c r="P18" s="9" t="s">
        <v>64</v>
      </c>
      <c r="Q18" s="5"/>
    </row>
    <row r="19" spans="1:17" ht="15">
      <c r="A19" s="191"/>
      <c r="B19" s="8">
        <v>0.520833333333333</v>
      </c>
      <c r="C19" s="147" t="s">
        <v>33</v>
      </c>
      <c r="D19" s="9" t="s">
        <v>67</v>
      </c>
      <c r="E19" s="10"/>
      <c r="F19" s="9" t="s">
        <v>30</v>
      </c>
      <c r="G19" s="5"/>
      <c r="I19" s="81"/>
      <c r="K19" s="191"/>
      <c r="L19" s="8">
        <v>0.520833333333333</v>
      </c>
      <c r="M19" s="147"/>
      <c r="N19" s="9" t="s">
        <v>72</v>
      </c>
      <c r="O19" s="10"/>
      <c r="P19" s="9" t="s">
        <v>7</v>
      </c>
      <c r="Q19" s="5"/>
    </row>
    <row r="20" spans="1:17" ht="15">
      <c r="A20" s="191"/>
      <c r="B20" s="8">
        <v>0.541666666666667</v>
      </c>
      <c r="C20" s="147"/>
      <c r="D20" s="9" t="s">
        <v>30</v>
      </c>
      <c r="E20" s="10"/>
      <c r="F20" s="9" t="s">
        <v>68</v>
      </c>
      <c r="G20" s="5"/>
      <c r="I20" s="81"/>
      <c r="K20" s="192"/>
      <c r="L20" s="12">
        <v>0.541666666666666</v>
      </c>
      <c r="M20" s="55" t="s">
        <v>25</v>
      </c>
      <c r="N20" s="13" t="s">
        <v>66</v>
      </c>
      <c r="O20" s="14"/>
      <c r="P20" s="13" t="s">
        <v>38</v>
      </c>
      <c r="Q20" s="7"/>
    </row>
    <row r="21" spans="1:9" ht="15">
      <c r="A21" s="192"/>
      <c r="B21" s="12">
        <v>0.5625</v>
      </c>
      <c r="C21" s="205"/>
      <c r="D21" s="13" t="s">
        <v>68</v>
      </c>
      <c r="E21" s="14"/>
      <c r="F21" s="13" t="s">
        <v>67</v>
      </c>
      <c r="G21" s="7"/>
      <c r="I21" s="81"/>
    </row>
    <row r="22" spans="9:21" ht="15">
      <c r="I22" s="81"/>
      <c r="S22" s="93"/>
      <c r="T22" s="94"/>
      <c r="U22" s="95"/>
    </row>
    <row r="23" spans="1:21" ht="15">
      <c r="A23" s="75"/>
      <c r="B23" s="206" t="s">
        <v>1</v>
      </c>
      <c r="C23" s="206"/>
      <c r="D23" s="206"/>
      <c r="E23" s="206"/>
      <c r="F23" s="206"/>
      <c r="G23" s="207"/>
      <c r="I23" s="81"/>
      <c r="K23" s="75"/>
      <c r="L23" s="206" t="s">
        <v>1</v>
      </c>
      <c r="M23" s="206"/>
      <c r="N23" s="206"/>
      <c r="O23" s="206"/>
      <c r="P23" s="206"/>
      <c r="Q23" s="207"/>
      <c r="S23" s="199" t="s">
        <v>73</v>
      </c>
      <c r="T23" s="200"/>
      <c r="U23" s="201"/>
    </row>
    <row r="24" spans="1:21" ht="15">
      <c r="A24" s="191">
        <v>2004</v>
      </c>
      <c r="B24" s="8">
        <v>0.375</v>
      </c>
      <c r="C24" s="147" t="s">
        <v>8</v>
      </c>
      <c r="D24" s="20" t="s">
        <v>9</v>
      </c>
      <c r="E24" s="4"/>
      <c r="F24" s="20" t="s">
        <v>10</v>
      </c>
      <c r="G24" s="5"/>
      <c r="I24" s="81"/>
      <c r="K24" s="191">
        <v>2005</v>
      </c>
      <c r="L24" s="8">
        <v>0.375</v>
      </c>
      <c r="M24" s="147" t="s">
        <v>8</v>
      </c>
      <c r="N24" s="20" t="s">
        <v>61</v>
      </c>
      <c r="O24" s="20"/>
      <c r="P24" s="20" t="s">
        <v>10</v>
      </c>
      <c r="Q24" s="5"/>
      <c r="S24" s="96"/>
      <c r="T24" s="97"/>
      <c r="U24" s="98"/>
    </row>
    <row r="25" spans="1:21" ht="15">
      <c r="A25" s="191"/>
      <c r="B25" s="8">
        <v>0.395833333333333</v>
      </c>
      <c r="C25" s="147"/>
      <c r="D25" s="20" t="s">
        <v>10</v>
      </c>
      <c r="E25" s="4"/>
      <c r="F25" s="20" t="s">
        <v>48</v>
      </c>
      <c r="G25" s="5"/>
      <c r="I25" s="81"/>
      <c r="K25" s="191"/>
      <c r="L25" s="8">
        <v>0.395833333333333</v>
      </c>
      <c r="M25" s="147"/>
      <c r="N25" s="20" t="s">
        <v>10</v>
      </c>
      <c r="O25" s="20"/>
      <c r="P25" s="20" t="s">
        <v>74</v>
      </c>
      <c r="Q25" s="5"/>
      <c r="S25" s="199" t="s">
        <v>75</v>
      </c>
      <c r="T25" s="200"/>
      <c r="U25" s="201"/>
    </row>
    <row r="26" spans="1:21" ht="15">
      <c r="A26" s="191"/>
      <c r="B26" s="8">
        <v>0.4166666666666667</v>
      </c>
      <c r="C26" s="147"/>
      <c r="D26" s="20" t="s">
        <v>48</v>
      </c>
      <c r="E26" s="4"/>
      <c r="F26" s="20" t="s">
        <v>9</v>
      </c>
      <c r="G26" s="5"/>
      <c r="I26" s="81"/>
      <c r="K26" s="191"/>
      <c r="L26" s="8">
        <v>0.4166666666666667</v>
      </c>
      <c r="M26" s="147"/>
      <c r="N26" s="20" t="s">
        <v>74</v>
      </c>
      <c r="O26" s="20"/>
      <c r="P26" s="20" t="s">
        <v>61</v>
      </c>
      <c r="Q26" s="5"/>
      <c r="S26" s="96"/>
      <c r="T26" s="97"/>
      <c r="U26" s="98"/>
    </row>
    <row r="27" spans="1:21" ht="15">
      <c r="A27" s="191"/>
      <c r="B27" s="8">
        <v>0.4375</v>
      </c>
      <c r="C27" s="147" t="s">
        <v>28</v>
      </c>
      <c r="D27" s="20" t="s">
        <v>29</v>
      </c>
      <c r="E27" s="4"/>
      <c r="F27" s="20" t="s">
        <v>4</v>
      </c>
      <c r="G27" s="5"/>
      <c r="I27" s="81"/>
      <c r="K27" s="191"/>
      <c r="L27" s="8">
        <v>0.4375</v>
      </c>
      <c r="M27" s="147" t="s">
        <v>28</v>
      </c>
      <c r="N27" s="20" t="s">
        <v>9</v>
      </c>
      <c r="O27" s="20"/>
      <c r="P27" s="20" t="s">
        <v>76</v>
      </c>
      <c r="Q27" s="5"/>
      <c r="S27" s="199" t="s">
        <v>77</v>
      </c>
      <c r="T27" s="200"/>
      <c r="U27" s="201"/>
    </row>
    <row r="28" spans="1:21" ht="15">
      <c r="A28" s="191"/>
      <c r="B28" s="8">
        <v>0.458333333333333</v>
      </c>
      <c r="C28" s="147"/>
      <c r="D28" s="20" t="s">
        <v>4</v>
      </c>
      <c r="E28" s="4"/>
      <c r="F28" s="20" t="s">
        <v>33</v>
      </c>
      <c r="G28" s="5"/>
      <c r="I28" s="81"/>
      <c r="K28" s="191"/>
      <c r="L28" s="8">
        <v>0.458333333333333</v>
      </c>
      <c r="M28" s="147"/>
      <c r="N28" s="20" t="s">
        <v>76</v>
      </c>
      <c r="O28" s="20"/>
      <c r="P28" s="20" t="s">
        <v>78</v>
      </c>
      <c r="Q28" s="5"/>
      <c r="S28" s="96"/>
      <c r="T28" s="97"/>
      <c r="U28" s="98"/>
    </row>
    <row r="29" spans="1:21" ht="15">
      <c r="A29" s="191"/>
      <c r="B29" s="8">
        <v>0.479166666666667</v>
      </c>
      <c r="C29" s="147"/>
      <c r="D29" s="20" t="s">
        <v>33</v>
      </c>
      <c r="E29" s="4"/>
      <c r="F29" s="20" t="s">
        <v>29</v>
      </c>
      <c r="G29" s="5"/>
      <c r="I29" s="81"/>
      <c r="K29" s="191"/>
      <c r="L29" s="8">
        <v>0.479166666666667</v>
      </c>
      <c r="M29" s="147"/>
      <c r="N29" s="20" t="s">
        <v>78</v>
      </c>
      <c r="O29" s="20"/>
      <c r="P29" s="20" t="s">
        <v>9</v>
      </c>
      <c r="Q29" s="5"/>
      <c r="S29" s="199" t="s">
        <v>79</v>
      </c>
      <c r="T29" s="200"/>
      <c r="U29" s="201"/>
    </row>
    <row r="30" spans="1:21" ht="15">
      <c r="A30" s="191"/>
      <c r="B30" s="8">
        <v>0.5</v>
      </c>
      <c r="C30" s="147" t="s">
        <v>35</v>
      </c>
      <c r="D30" s="20" t="s">
        <v>23</v>
      </c>
      <c r="E30" s="4"/>
      <c r="F30" s="20" t="s">
        <v>36</v>
      </c>
      <c r="G30" s="5"/>
      <c r="I30" s="81"/>
      <c r="K30" s="191"/>
      <c r="L30" s="8">
        <v>0.5</v>
      </c>
      <c r="M30" s="147" t="s">
        <v>35</v>
      </c>
      <c r="N30" s="20" t="s">
        <v>29</v>
      </c>
      <c r="O30" s="20"/>
      <c r="P30" s="20" t="s">
        <v>36</v>
      </c>
      <c r="Q30" s="5"/>
      <c r="S30" s="96"/>
      <c r="T30" s="97"/>
      <c r="U30" s="98"/>
    </row>
    <row r="31" spans="1:21" ht="15">
      <c r="A31" s="191"/>
      <c r="B31" s="8">
        <v>0.520833333333333</v>
      </c>
      <c r="C31" s="147"/>
      <c r="D31" s="20" t="s">
        <v>36</v>
      </c>
      <c r="E31" s="4"/>
      <c r="F31" s="20" t="s">
        <v>54</v>
      </c>
      <c r="G31" s="5"/>
      <c r="I31" s="81"/>
      <c r="K31" s="191"/>
      <c r="L31" s="8">
        <v>0.520833333333333</v>
      </c>
      <c r="M31" s="147"/>
      <c r="N31" s="20" t="s">
        <v>36</v>
      </c>
      <c r="O31" s="20"/>
      <c r="P31" s="20" t="s">
        <v>80</v>
      </c>
      <c r="Q31" s="5"/>
      <c r="S31" s="202" t="s">
        <v>81</v>
      </c>
      <c r="T31" s="203"/>
      <c r="U31" s="204"/>
    </row>
    <row r="32" spans="1:17" ht="15">
      <c r="A32" s="191"/>
      <c r="B32" s="8">
        <v>0.541666666666667</v>
      </c>
      <c r="C32" s="147"/>
      <c r="D32" s="20" t="s">
        <v>54</v>
      </c>
      <c r="E32" s="4"/>
      <c r="F32" s="20" t="s">
        <v>23</v>
      </c>
      <c r="G32" s="5"/>
      <c r="I32" s="81"/>
      <c r="K32" s="191"/>
      <c r="L32" s="8">
        <v>0.541666666666667</v>
      </c>
      <c r="M32" s="147"/>
      <c r="N32" s="20" t="s">
        <v>80</v>
      </c>
      <c r="O32" s="20"/>
      <c r="P32" s="20" t="s">
        <v>29</v>
      </c>
      <c r="Q32" s="5"/>
    </row>
    <row r="33" spans="1:17" ht="15">
      <c r="A33" s="191"/>
      <c r="B33" s="8">
        <v>0.5625</v>
      </c>
      <c r="C33" s="147" t="s">
        <v>39</v>
      </c>
      <c r="D33" s="20" t="s">
        <v>40</v>
      </c>
      <c r="E33" s="4"/>
      <c r="F33" s="20" t="s">
        <v>25</v>
      </c>
      <c r="G33" s="5"/>
      <c r="I33" s="81"/>
      <c r="K33" s="191"/>
      <c r="L33" s="8">
        <v>0.5625</v>
      </c>
      <c r="M33" s="147" t="s">
        <v>39</v>
      </c>
      <c r="N33" s="20" t="s">
        <v>40</v>
      </c>
      <c r="O33" s="20"/>
      <c r="P33" s="20" t="s">
        <v>82</v>
      </c>
      <c r="Q33" s="5"/>
    </row>
    <row r="34" spans="1:17" ht="15">
      <c r="A34" s="191"/>
      <c r="B34" s="8">
        <v>0.583333333333333</v>
      </c>
      <c r="C34" s="147"/>
      <c r="D34" s="20" t="s">
        <v>25</v>
      </c>
      <c r="E34" s="4"/>
      <c r="F34" s="20" t="s">
        <v>42</v>
      </c>
      <c r="G34" s="5"/>
      <c r="I34" s="81"/>
      <c r="K34" s="191"/>
      <c r="L34" s="8">
        <v>0.583333333333333</v>
      </c>
      <c r="M34" s="147"/>
      <c r="N34" s="20" t="s">
        <v>82</v>
      </c>
      <c r="O34" s="20"/>
      <c r="P34" s="20" t="s">
        <v>83</v>
      </c>
      <c r="Q34" s="5"/>
    </row>
    <row r="35" spans="1:17" ht="15">
      <c r="A35" s="191"/>
      <c r="B35" s="8">
        <v>0.604166666666666</v>
      </c>
      <c r="C35" s="147"/>
      <c r="D35" s="20" t="s">
        <v>42</v>
      </c>
      <c r="E35" s="4"/>
      <c r="F35" s="20" t="s">
        <v>40</v>
      </c>
      <c r="G35" s="5"/>
      <c r="I35" s="81"/>
      <c r="K35" s="191"/>
      <c r="L35" s="8">
        <v>0.604166666666666</v>
      </c>
      <c r="M35" s="147"/>
      <c r="N35" s="20" t="s">
        <v>83</v>
      </c>
      <c r="O35" s="20"/>
      <c r="P35" s="20" t="s">
        <v>40</v>
      </c>
      <c r="Q35" s="5"/>
    </row>
    <row r="36" spans="1:17" ht="15">
      <c r="A36" s="71"/>
      <c r="B36" s="4"/>
      <c r="C36" s="4"/>
      <c r="D36" s="4"/>
      <c r="E36" s="4"/>
      <c r="F36" s="4"/>
      <c r="G36" s="5"/>
      <c r="I36" s="81"/>
      <c r="K36" s="71"/>
      <c r="L36" s="4"/>
      <c r="M36" s="4"/>
      <c r="N36" s="4"/>
      <c r="O36" s="4"/>
      <c r="P36" s="4"/>
      <c r="Q36" s="5"/>
    </row>
    <row r="37" spans="1:17" ht="15">
      <c r="A37" s="77"/>
      <c r="B37" s="194" t="s">
        <v>50</v>
      </c>
      <c r="C37" s="194"/>
      <c r="D37" s="194"/>
      <c r="E37" s="194"/>
      <c r="F37" s="194"/>
      <c r="G37" s="195"/>
      <c r="I37" s="81"/>
      <c r="K37" s="77"/>
      <c r="L37" s="197" t="s">
        <v>50</v>
      </c>
      <c r="M37" s="197"/>
      <c r="N37" s="197"/>
      <c r="O37" s="197"/>
      <c r="P37" s="197"/>
      <c r="Q37" s="198"/>
    </row>
    <row r="38" spans="1:17" ht="15">
      <c r="A38" s="191">
        <v>2004</v>
      </c>
      <c r="B38" s="54">
        <v>0.6875</v>
      </c>
      <c r="C38" s="29" t="s">
        <v>84</v>
      </c>
      <c r="D38" s="30" t="s">
        <v>85</v>
      </c>
      <c r="E38" s="20"/>
      <c r="F38" s="30" t="s">
        <v>86</v>
      </c>
      <c r="G38" s="5"/>
      <c r="I38" s="81"/>
      <c r="K38" s="191">
        <v>2005</v>
      </c>
      <c r="L38" s="54">
        <v>0.6875</v>
      </c>
      <c r="M38" s="29" t="s">
        <v>84</v>
      </c>
      <c r="N38" s="17" t="s">
        <v>87</v>
      </c>
      <c r="O38" s="9"/>
      <c r="P38" s="17" t="s">
        <v>86</v>
      </c>
      <c r="Q38" s="5"/>
    </row>
    <row r="39" spans="1:17" ht="15">
      <c r="A39" s="191"/>
      <c r="B39" s="54">
        <v>0.71875</v>
      </c>
      <c r="C39" s="29" t="s">
        <v>88</v>
      </c>
      <c r="D39" s="30" t="s">
        <v>87</v>
      </c>
      <c r="E39" s="20"/>
      <c r="F39" s="30" t="s">
        <v>89</v>
      </c>
      <c r="G39" s="5"/>
      <c r="I39" s="81"/>
      <c r="K39" s="191"/>
      <c r="L39" s="54">
        <v>0.71875</v>
      </c>
      <c r="M39" s="29" t="s">
        <v>88</v>
      </c>
      <c r="N39" s="17" t="s">
        <v>85</v>
      </c>
      <c r="O39" s="9"/>
      <c r="P39" s="17" t="s">
        <v>89</v>
      </c>
      <c r="Q39" s="5"/>
    </row>
    <row r="40" spans="1:17" ht="15">
      <c r="A40" s="191"/>
      <c r="B40" s="54">
        <v>0.75</v>
      </c>
      <c r="C40" s="29" t="s">
        <v>90</v>
      </c>
      <c r="D40" s="30" t="s">
        <v>91</v>
      </c>
      <c r="E40" s="20"/>
      <c r="F40" s="30" t="s">
        <v>92</v>
      </c>
      <c r="G40" s="5"/>
      <c r="I40" s="81"/>
      <c r="K40" s="191"/>
      <c r="L40" s="54">
        <v>0.75</v>
      </c>
      <c r="M40" s="29" t="s">
        <v>90</v>
      </c>
      <c r="N40" s="17" t="s">
        <v>91</v>
      </c>
      <c r="O40" s="9"/>
      <c r="P40" s="17" t="s">
        <v>93</v>
      </c>
      <c r="Q40" s="5"/>
    </row>
    <row r="41" spans="1:17" ht="15">
      <c r="A41" s="192"/>
      <c r="B41" s="55">
        <v>0.78125</v>
      </c>
      <c r="C41" s="31" t="s">
        <v>94</v>
      </c>
      <c r="D41" s="32" t="s">
        <v>95</v>
      </c>
      <c r="E41" s="33"/>
      <c r="F41" s="32" t="s">
        <v>93</v>
      </c>
      <c r="G41" s="7"/>
      <c r="I41" s="81"/>
      <c r="K41" s="192"/>
      <c r="L41" s="55">
        <v>0.78125</v>
      </c>
      <c r="M41" s="31" t="s">
        <v>94</v>
      </c>
      <c r="N41" s="19" t="s">
        <v>95</v>
      </c>
      <c r="O41" s="13"/>
      <c r="P41" s="19" t="s">
        <v>92</v>
      </c>
      <c r="Q41" s="7"/>
    </row>
    <row r="42" ht="15">
      <c r="I42" s="81"/>
    </row>
    <row r="43" spans="1:17" ht="15">
      <c r="A43" s="73"/>
      <c r="B43" s="196" t="s">
        <v>2</v>
      </c>
      <c r="C43" s="196"/>
      <c r="D43" s="196"/>
      <c r="E43" s="196"/>
      <c r="F43" s="196"/>
      <c r="G43" s="74"/>
      <c r="I43" s="81"/>
      <c r="K43" s="73"/>
      <c r="L43" s="196" t="s">
        <v>2</v>
      </c>
      <c r="M43" s="196"/>
      <c r="N43" s="196"/>
      <c r="O43" s="196"/>
      <c r="P43" s="196"/>
      <c r="Q43" s="74"/>
    </row>
    <row r="44" spans="1:17" ht="15">
      <c r="A44" s="193" t="s">
        <v>22</v>
      </c>
      <c r="B44" s="194"/>
      <c r="C44" s="194"/>
      <c r="D44" s="194"/>
      <c r="E44" s="194"/>
      <c r="F44" s="194"/>
      <c r="G44" s="195"/>
      <c r="I44" s="81"/>
      <c r="K44" s="193" t="s">
        <v>22</v>
      </c>
      <c r="L44" s="194"/>
      <c r="M44" s="194"/>
      <c r="N44" s="194"/>
      <c r="O44" s="194"/>
      <c r="P44" s="194"/>
      <c r="Q44" s="195"/>
    </row>
    <row r="45" spans="1:17" ht="15">
      <c r="A45" s="71">
        <v>2005</v>
      </c>
      <c r="B45" s="16">
        <v>0.4166666666666667</v>
      </c>
      <c r="C45" s="4"/>
      <c r="D45" s="9" t="s">
        <v>96</v>
      </c>
      <c r="E45" s="4"/>
      <c r="F45" s="9" t="s">
        <v>88</v>
      </c>
      <c r="G45" s="5"/>
      <c r="I45" s="81"/>
      <c r="K45" s="71">
        <v>2005</v>
      </c>
      <c r="L45" s="16">
        <v>0.4166666666666667</v>
      </c>
      <c r="M45" s="4"/>
      <c r="N45" s="9" t="s">
        <v>97</v>
      </c>
      <c r="O45" s="4"/>
      <c r="P45" s="9" t="s">
        <v>94</v>
      </c>
      <c r="Q45" s="5"/>
    </row>
    <row r="46" spans="1:17" ht="15">
      <c r="A46" s="71">
        <v>2004</v>
      </c>
      <c r="B46" s="16">
        <v>0.4479166666666667</v>
      </c>
      <c r="C46" s="4"/>
      <c r="D46" s="9" t="s">
        <v>96</v>
      </c>
      <c r="E46" s="4"/>
      <c r="F46" s="9" t="s">
        <v>88</v>
      </c>
      <c r="G46" s="5"/>
      <c r="I46" s="81"/>
      <c r="K46" s="71">
        <v>2004</v>
      </c>
      <c r="L46" s="16">
        <v>0.4479166666666667</v>
      </c>
      <c r="M46" s="4"/>
      <c r="N46" s="9" t="s">
        <v>90</v>
      </c>
      <c r="O46" s="4"/>
      <c r="P46" s="9" t="s">
        <v>94</v>
      </c>
      <c r="Q46" s="5"/>
    </row>
    <row r="47" spans="1:17" ht="15">
      <c r="A47" s="193" t="s">
        <v>98</v>
      </c>
      <c r="B47" s="194"/>
      <c r="C47" s="194"/>
      <c r="D47" s="194"/>
      <c r="E47" s="194"/>
      <c r="F47" s="194"/>
      <c r="G47" s="195"/>
      <c r="I47" s="81"/>
      <c r="K47" s="193" t="s">
        <v>98</v>
      </c>
      <c r="L47" s="194"/>
      <c r="M47" s="194"/>
      <c r="N47" s="194"/>
      <c r="O47" s="194"/>
      <c r="P47" s="194"/>
      <c r="Q47" s="195"/>
    </row>
    <row r="48" spans="1:17" ht="15">
      <c r="A48" s="71">
        <v>2004</v>
      </c>
      <c r="B48" s="8">
        <v>0.4791666666666667</v>
      </c>
      <c r="C48" s="99" t="s">
        <v>99</v>
      </c>
      <c r="D48" s="9" t="s">
        <v>100</v>
      </c>
      <c r="E48" s="4"/>
      <c r="F48" s="9" t="s">
        <v>101</v>
      </c>
      <c r="G48" s="5"/>
      <c r="I48" s="81"/>
      <c r="K48" s="72">
        <v>2005</v>
      </c>
      <c r="L48" s="12">
        <v>0.4791666666666667</v>
      </c>
      <c r="M48" s="100" t="s">
        <v>99</v>
      </c>
      <c r="N48" s="13" t="s">
        <v>100</v>
      </c>
      <c r="O48" s="6"/>
      <c r="P48" s="13" t="s">
        <v>101</v>
      </c>
      <c r="Q48" s="7"/>
    </row>
    <row r="49" spans="1:7" ht="15">
      <c r="A49" s="193" t="s">
        <v>102</v>
      </c>
      <c r="B49" s="194"/>
      <c r="C49" s="194"/>
      <c r="D49" s="194"/>
      <c r="E49" s="194"/>
      <c r="F49" s="194"/>
      <c r="G49" s="195"/>
    </row>
    <row r="50" spans="1:7" ht="15">
      <c r="A50" s="71">
        <v>2005</v>
      </c>
      <c r="B50" s="16">
        <v>0.5104166666666666</v>
      </c>
      <c r="C50" s="4" t="s">
        <v>47</v>
      </c>
      <c r="D50" s="9" t="s">
        <v>103</v>
      </c>
      <c r="E50" s="4"/>
      <c r="F50" s="9" t="s">
        <v>104</v>
      </c>
      <c r="G50" s="5"/>
    </row>
    <row r="51" spans="1:7" ht="15">
      <c r="A51" s="72">
        <v>2004</v>
      </c>
      <c r="B51" s="18">
        <v>0.5520833333333334</v>
      </c>
      <c r="C51" s="6" t="s">
        <v>47</v>
      </c>
      <c r="D51" s="13" t="s">
        <v>103</v>
      </c>
      <c r="E51" s="6"/>
      <c r="F51" s="13" t="s">
        <v>104</v>
      </c>
      <c r="G51" s="7"/>
    </row>
  </sheetData>
  <sheetProtection/>
  <mergeCells count="49">
    <mergeCell ref="A1:G1"/>
    <mergeCell ref="K1:Q1"/>
    <mergeCell ref="B2:G2"/>
    <mergeCell ref="L2:Q2"/>
    <mergeCell ref="A3:A11"/>
    <mergeCell ref="C3:C5"/>
    <mergeCell ref="K3:K11"/>
    <mergeCell ref="M3:M5"/>
    <mergeCell ref="C6:C8"/>
    <mergeCell ref="M6:M8"/>
    <mergeCell ref="C9:C11"/>
    <mergeCell ref="M9:M11"/>
    <mergeCell ref="B13:G13"/>
    <mergeCell ref="L13:Q13"/>
    <mergeCell ref="A14:A21"/>
    <mergeCell ref="C14:C16"/>
    <mergeCell ref="K14:K20"/>
    <mergeCell ref="M14:M16"/>
    <mergeCell ref="C17:C18"/>
    <mergeCell ref="M17:M19"/>
    <mergeCell ref="C19:C21"/>
    <mergeCell ref="B23:G23"/>
    <mergeCell ref="L23:Q23"/>
    <mergeCell ref="S23:U23"/>
    <mergeCell ref="A24:A35"/>
    <mergeCell ref="C24:C26"/>
    <mergeCell ref="K24:K35"/>
    <mergeCell ref="M24:M26"/>
    <mergeCell ref="S25:U25"/>
    <mergeCell ref="C27:C29"/>
    <mergeCell ref="M27:M29"/>
    <mergeCell ref="S27:U27"/>
    <mergeCell ref="S29:U29"/>
    <mergeCell ref="C30:C32"/>
    <mergeCell ref="M30:M32"/>
    <mergeCell ref="S31:U31"/>
    <mergeCell ref="C33:C35"/>
    <mergeCell ref="M33:M35"/>
    <mergeCell ref="B37:G37"/>
    <mergeCell ref="L37:Q37"/>
    <mergeCell ref="A38:A41"/>
    <mergeCell ref="K38:K41"/>
    <mergeCell ref="A49:G49"/>
    <mergeCell ref="B43:F43"/>
    <mergeCell ref="L43:P43"/>
    <mergeCell ref="A44:G44"/>
    <mergeCell ref="K44:Q44"/>
    <mergeCell ref="A47:G47"/>
    <mergeCell ref="K47:Q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5.421875" style="0" customWidth="1"/>
    <col min="2" max="2" width="14.140625" style="0" customWidth="1"/>
    <col min="3" max="4" width="13.7109375" style="0" customWidth="1"/>
    <col min="5" max="5" width="13.57421875" style="0" customWidth="1"/>
    <col min="6" max="6" width="13.421875" style="0" customWidth="1"/>
    <col min="7" max="7" width="3.140625" style="0" customWidth="1"/>
    <col min="8" max="8" width="17.140625" style="0" customWidth="1"/>
    <col min="9" max="9" width="4.57421875" style="0" customWidth="1"/>
    <col min="10" max="11" width="4.421875" style="0" customWidth="1"/>
    <col min="12" max="12" width="4.28125" style="0" customWidth="1"/>
    <col min="13" max="13" width="5.00390625" style="0" customWidth="1"/>
    <col min="14" max="14" width="6.7109375" style="0" customWidth="1"/>
    <col min="15" max="15" width="13.00390625" style="0" customWidth="1"/>
  </cols>
  <sheetData>
    <row r="1" spans="1:15" ht="15.75">
      <c r="A1" s="210" t="s">
        <v>105</v>
      </c>
      <c r="B1" s="211"/>
      <c r="C1" s="211"/>
      <c r="D1" s="211"/>
      <c r="E1" s="211"/>
      <c r="F1" s="212"/>
      <c r="H1" s="135"/>
      <c r="I1" s="20"/>
      <c r="J1" s="20"/>
      <c r="K1" s="20"/>
      <c r="L1" s="20"/>
      <c r="M1" s="20"/>
      <c r="N1" s="20"/>
      <c r="O1" s="20"/>
    </row>
    <row r="2" spans="1:15" ht="15">
      <c r="A2" s="3"/>
      <c r="B2" s="4"/>
      <c r="C2" s="4"/>
      <c r="D2" s="4"/>
      <c r="E2" s="4"/>
      <c r="F2" s="5"/>
      <c r="H2" s="136"/>
      <c r="I2" s="20"/>
      <c r="J2" s="20"/>
      <c r="K2" s="20"/>
      <c r="L2" s="20"/>
      <c r="M2" s="20"/>
      <c r="N2" s="20"/>
      <c r="O2" s="20"/>
    </row>
    <row r="3" spans="1:15" ht="15">
      <c r="A3" s="42" t="s">
        <v>106</v>
      </c>
      <c r="B3" s="43" t="s">
        <v>107</v>
      </c>
      <c r="C3" s="43" t="s">
        <v>108</v>
      </c>
      <c r="D3" s="43" t="s">
        <v>109</v>
      </c>
      <c r="E3" s="43" t="s">
        <v>110</v>
      </c>
      <c r="F3" s="44" t="s">
        <v>111</v>
      </c>
      <c r="H3" s="136"/>
      <c r="I3" s="20"/>
      <c r="J3" s="20"/>
      <c r="K3" s="20"/>
      <c r="L3" s="20"/>
      <c r="M3" s="20"/>
      <c r="N3" s="20"/>
      <c r="O3" s="20"/>
    </row>
    <row r="4" spans="1:15" ht="15">
      <c r="A4" s="35" t="s">
        <v>20</v>
      </c>
      <c r="B4" s="36" t="s">
        <v>112</v>
      </c>
      <c r="C4" s="36" t="s">
        <v>24</v>
      </c>
      <c r="D4" s="36" t="s">
        <v>113</v>
      </c>
      <c r="E4" s="36" t="s">
        <v>21</v>
      </c>
      <c r="F4" s="37" t="s">
        <v>38</v>
      </c>
      <c r="H4" s="136"/>
      <c r="I4" s="20"/>
      <c r="J4" s="20"/>
      <c r="K4" s="20"/>
      <c r="L4" s="20"/>
      <c r="M4" s="20"/>
      <c r="N4" s="20"/>
      <c r="O4" s="20"/>
    </row>
    <row r="5" spans="1:15" ht="15">
      <c r="A5" s="35" t="s">
        <v>6</v>
      </c>
      <c r="B5" s="36" t="s">
        <v>114</v>
      </c>
      <c r="C5" s="36" t="s">
        <v>34</v>
      </c>
      <c r="D5" s="36" t="s">
        <v>44</v>
      </c>
      <c r="E5" s="36" t="s">
        <v>115</v>
      </c>
      <c r="F5" s="37" t="s">
        <v>55</v>
      </c>
      <c r="H5" s="135"/>
      <c r="I5" s="20"/>
      <c r="J5" s="20"/>
      <c r="K5" s="20"/>
      <c r="L5" s="20"/>
      <c r="M5" s="20"/>
      <c r="N5" s="20"/>
      <c r="O5" s="20"/>
    </row>
    <row r="6" spans="1:15" ht="15">
      <c r="A6" s="35" t="s">
        <v>7</v>
      </c>
      <c r="B6" s="36" t="s">
        <v>30</v>
      </c>
      <c r="C6" s="36" t="s">
        <v>37</v>
      </c>
      <c r="D6" s="36" t="s">
        <v>45</v>
      </c>
      <c r="E6" s="36" t="s">
        <v>51</v>
      </c>
      <c r="F6" s="37" t="s">
        <v>56</v>
      </c>
      <c r="H6" s="136"/>
      <c r="I6" s="20"/>
      <c r="J6" s="20"/>
      <c r="K6" s="20"/>
      <c r="L6" s="20"/>
      <c r="M6" s="20"/>
      <c r="N6" s="20"/>
      <c r="O6" s="20"/>
    </row>
    <row r="7" spans="1:15" ht="15.75">
      <c r="A7" s="38" t="s">
        <v>116</v>
      </c>
      <c r="B7" s="20"/>
      <c r="C7" s="20"/>
      <c r="D7" s="20"/>
      <c r="E7" s="20"/>
      <c r="F7" s="21"/>
      <c r="H7" s="136"/>
      <c r="I7" s="20"/>
      <c r="J7" s="20"/>
      <c r="K7" s="20"/>
      <c r="L7" s="20"/>
      <c r="M7" s="20"/>
      <c r="N7" s="20"/>
      <c r="O7" s="20"/>
    </row>
    <row r="8" spans="1:15" ht="15">
      <c r="A8" s="3"/>
      <c r="B8" s="102" t="s">
        <v>117</v>
      </c>
      <c r="C8" s="102" t="s">
        <v>118</v>
      </c>
      <c r="D8" s="102" t="s">
        <v>119</v>
      </c>
      <c r="E8" s="102" t="s">
        <v>120</v>
      </c>
      <c r="F8" s="21"/>
      <c r="H8" s="136"/>
      <c r="I8" s="20"/>
      <c r="J8" s="20"/>
      <c r="K8" s="20"/>
      <c r="L8" s="20"/>
      <c r="M8" s="20"/>
      <c r="N8" s="20"/>
      <c r="O8" s="20"/>
    </row>
    <row r="9" spans="1:15" ht="15">
      <c r="A9" s="3"/>
      <c r="B9" s="36" t="s">
        <v>9</v>
      </c>
      <c r="C9" s="36" t="s">
        <v>29</v>
      </c>
      <c r="D9" s="36" t="s">
        <v>121</v>
      </c>
      <c r="E9" s="36" t="s">
        <v>40</v>
      </c>
      <c r="F9" s="21"/>
      <c r="H9" s="135"/>
      <c r="I9" s="20"/>
      <c r="J9" s="20"/>
      <c r="K9" s="20"/>
      <c r="L9" s="20"/>
      <c r="M9" s="20"/>
      <c r="N9" s="20"/>
      <c r="O9" s="20"/>
    </row>
    <row r="10" spans="1:15" ht="15">
      <c r="A10" s="3"/>
      <c r="B10" s="36" t="s">
        <v>122</v>
      </c>
      <c r="C10" s="36" t="s">
        <v>82</v>
      </c>
      <c r="D10" s="36" t="s">
        <v>36</v>
      </c>
      <c r="E10" s="36" t="s">
        <v>76</v>
      </c>
      <c r="F10" s="21"/>
      <c r="H10" s="136"/>
      <c r="I10" s="20"/>
      <c r="J10" s="20"/>
      <c r="K10" s="20"/>
      <c r="L10" s="20"/>
      <c r="M10" s="20"/>
      <c r="N10" s="20"/>
      <c r="O10" s="20"/>
    </row>
    <row r="11" spans="1:15" ht="15">
      <c r="A11" s="53"/>
      <c r="B11" s="40" t="s">
        <v>78</v>
      </c>
      <c r="C11" s="40" t="s">
        <v>83</v>
      </c>
      <c r="D11" s="40" t="s">
        <v>123</v>
      </c>
      <c r="E11" s="40" t="s">
        <v>80</v>
      </c>
      <c r="F11" s="41"/>
      <c r="H11" s="136"/>
      <c r="I11" s="20"/>
      <c r="J11" s="20"/>
      <c r="K11" s="20"/>
      <c r="L11" s="20"/>
      <c r="M11" s="20"/>
      <c r="N11" s="20"/>
      <c r="O11" s="20"/>
    </row>
    <row r="12" spans="1:15" ht="15">
      <c r="A12" s="2"/>
      <c r="B12" s="2"/>
      <c r="C12" s="2"/>
      <c r="D12" s="2"/>
      <c r="H12" s="136"/>
      <c r="I12" s="20"/>
      <c r="J12" s="20"/>
      <c r="K12" s="20"/>
      <c r="L12" s="20"/>
      <c r="M12" s="20"/>
      <c r="N12" s="20"/>
      <c r="O12" s="20"/>
    </row>
    <row r="13" spans="1:15" ht="15.75">
      <c r="A13" s="210" t="s">
        <v>124</v>
      </c>
      <c r="B13" s="211"/>
      <c r="C13" s="211"/>
      <c r="D13" s="211"/>
      <c r="E13" s="212"/>
      <c r="F13" s="50"/>
      <c r="H13" s="135"/>
      <c r="I13" s="20"/>
      <c r="J13" s="20"/>
      <c r="K13" s="20"/>
      <c r="L13" s="20"/>
      <c r="M13" s="20"/>
      <c r="N13" s="20"/>
      <c r="O13" s="20"/>
    </row>
    <row r="14" spans="1:15" ht="15">
      <c r="A14" s="3"/>
      <c r="B14" s="4"/>
      <c r="C14" s="4"/>
      <c r="D14" s="4"/>
      <c r="E14" s="5"/>
      <c r="F14" s="4"/>
      <c r="H14" s="136"/>
      <c r="I14" s="20"/>
      <c r="J14" s="20"/>
      <c r="K14" s="20"/>
      <c r="L14" s="20"/>
      <c r="M14" s="20"/>
      <c r="N14" s="20"/>
      <c r="O14" s="20"/>
    </row>
    <row r="15" spans="1:15" ht="15">
      <c r="A15" s="45" t="s">
        <v>106</v>
      </c>
      <c r="B15" s="46" t="s">
        <v>107</v>
      </c>
      <c r="C15" s="46" t="s">
        <v>108</v>
      </c>
      <c r="D15" s="46" t="s">
        <v>109</v>
      </c>
      <c r="E15" s="51" t="s">
        <v>110</v>
      </c>
      <c r="F15" s="49"/>
      <c r="H15" s="136"/>
      <c r="I15" s="20"/>
      <c r="J15" s="20"/>
      <c r="K15" s="20"/>
      <c r="L15" s="20"/>
      <c r="M15" s="20"/>
      <c r="N15" s="20"/>
      <c r="O15" s="20"/>
    </row>
    <row r="16" spans="1:15" ht="15">
      <c r="A16" s="35" t="s">
        <v>63</v>
      </c>
      <c r="B16" s="36" t="s">
        <v>38</v>
      </c>
      <c r="C16" s="36" t="s">
        <v>125</v>
      </c>
      <c r="D16" s="36" t="s">
        <v>69</v>
      </c>
      <c r="E16" s="37" t="s">
        <v>126</v>
      </c>
      <c r="F16" s="4"/>
      <c r="H16" s="136"/>
      <c r="I16" s="20"/>
      <c r="J16" s="20"/>
      <c r="K16" s="20"/>
      <c r="L16" s="20"/>
      <c r="M16" s="20"/>
      <c r="N16" s="20"/>
      <c r="O16" s="20"/>
    </row>
    <row r="17" spans="1:15" ht="15">
      <c r="A17" s="35" t="s">
        <v>60</v>
      </c>
      <c r="B17" s="36" t="s">
        <v>65</v>
      </c>
      <c r="C17" s="36" t="s">
        <v>30</v>
      </c>
      <c r="D17" s="36" t="s">
        <v>45</v>
      </c>
      <c r="E17" s="37" t="s">
        <v>72</v>
      </c>
      <c r="F17" s="4"/>
      <c r="H17" s="135"/>
      <c r="I17" s="20"/>
      <c r="J17" s="20"/>
      <c r="K17" s="20"/>
      <c r="L17" s="20"/>
      <c r="M17" s="20"/>
      <c r="N17" s="20"/>
      <c r="O17" s="20"/>
    </row>
    <row r="18" spans="1:15" ht="15">
      <c r="A18" s="35" t="s">
        <v>37</v>
      </c>
      <c r="B18" s="36" t="s">
        <v>66</v>
      </c>
      <c r="C18" s="36" t="s">
        <v>68</v>
      </c>
      <c r="D18" s="36" t="s">
        <v>71</v>
      </c>
      <c r="E18" s="37" t="s">
        <v>7</v>
      </c>
      <c r="F18" s="4"/>
      <c r="H18" s="136"/>
      <c r="I18" s="20"/>
      <c r="J18" s="20"/>
      <c r="K18" s="20"/>
      <c r="L18" s="20"/>
      <c r="M18" s="20"/>
      <c r="N18" s="20"/>
      <c r="O18" s="20"/>
    </row>
    <row r="19" spans="1:15" ht="15">
      <c r="A19" s="35"/>
      <c r="B19" s="36"/>
      <c r="C19" s="36"/>
      <c r="D19" s="36"/>
      <c r="E19" s="37"/>
      <c r="F19" s="4"/>
      <c r="H19" s="136"/>
      <c r="I19" s="20"/>
      <c r="J19" s="20"/>
      <c r="K19" s="20"/>
      <c r="L19" s="20"/>
      <c r="M19" s="20"/>
      <c r="N19" s="20"/>
      <c r="O19" s="20"/>
    </row>
    <row r="20" spans="1:15" ht="15">
      <c r="A20" s="47" t="s">
        <v>117</v>
      </c>
      <c r="B20" s="48" t="s">
        <v>118</v>
      </c>
      <c r="C20" s="48" t="s">
        <v>119</v>
      </c>
      <c r="D20" s="48" t="s">
        <v>120</v>
      </c>
      <c r="E20" s="37"/>
      <c r="F20" s="4"/>
      <c r="H20" s="136"/>
      <c r="I20" s="20"/>
      <c r="J20" s="20"/>
      <c r="K20" s="20"/>
      <c r="L20" s="20"/>
      <c r="M20" s="20"/>
      <c r="N20" s="20"/>
      <c r="O20" s="20"/>
    </row>
    <row r="21" spans="1:15" ht="15">
      <c r="A21" s="35" t="s">
        <v>61</v>
      </c>
      <c r="B21" s="36" t="s">
        <v>9</v>
      </c>
      <c r="C21" s="36" t="s">
        <v>29</v>
      </c>
      <c r="D21" s="36" t="s">
        <v>40</v>
      </c>
      <c r="E21" s="37"/>
      <c r="F21" s="4"/>
      <c r="H21" s="135"/>
      <c r="I21" s="20"/>
      <c r="J21" s="20"/>
      <c r="K21" s="20"/>
      <c r="L21" s="20"/>
      <c r="M21" s="20"/>
      <c r="N21" s="20"/>
      <c r="O21" s="20"/>
    </row>
    <row r="22" spans="1:15" ht="15">
      <c r="A22" s="35" t="s">
        <v>122</v>
      </c>
      <c r="B22" s="36" t="s">
        <v>76</v>
      </c>
      <c r="C22" s="36" t="s">
        <v>36</v>
      </c>
      <c r="D22" s="36" t="s">
        <v>82</v>
      </c>
      <c r="E22" s="37"/>
      <c r="F22" s="4"/>
      <c r="H22" s="136"/>
      <c r="I22" s="20"/>
      <c r="J22" s="20"/>
      <c r="K22" s="20"/>
      <c r="L22" s="20"/>
      <c r="M22" s="20"/>
      <c r="N22" s="20"/>
      <c r="O22" s="20"/>
    </row>
    <row r="23" spans="1:15" ht="15">
      <c r="A23" s="39" t="s">
        <v>74</v>
      </c>
      <c r="B23" s="40" t="s">
        <v>78</v>
      </c>
      <c r="C23" s="40" t="s">
        <v>80</v>
      </c>
      <c r="D23" s="40" t="s">
        <v>83</v>
      </c>
      <c r="E23" s="52"/>
      <c r="F23" s="4"/>
      <c r="H23" s="136"/>
      <c r="I23" s="20"/>
      <c r="J23" s="20"/>
      <c r="K23" s="20"/>
      <c r="L23" s="20"/>
      <c r="M23" s="20"/>
      <c r="N23" s="20"/>
      <c r="O23" s="20"/>
    </row>
    <row r="24" spans="8:15" ht="15">
      <c r="H24" s="136"/>
      <c r="I24" s="20"/>
      <c r="J24" s="20"/>
      <c r="K24" s="20"/>
      <c r="L24" s="20"/>
      <c r="M24" s="20"/>
      <c r="N24" s="20"/>
      <c r="O24" s="20"/>
    </row>
    <row r="25" spans="8:15" ht="15">
      <c r="H25" s="135"/>
      <c r="I25" s="4"/>
      <c r="J25" s="4"/>
      <c r="K25" s="4"/>
      <c r="L25" s="4"/>
      <c r="M25" s="4"/>
      <c r="N25" s="4"/>
      <c r="O25" s="4"/>
    </row>
    <row r="26" spans="8:15" ht="15">
      <c r="H26" s="135"/>
      <c r="I26" s="20"/>
      <c r="J26" s="20"/>
      <c r="K26" s="20"/>
      <c r="L26" s="20"/>
      <c r="M26" s="20"/>
      <c r="N26" s="20"/>
      <c r="O26" s="20"/>
    </row>
    <row r="27" spans="8:15" ht="15">
      <c r="H27" s="136"/>
      <c r="I27" s="4"/>
      <c r="J27" s="4"/>
      <c r="K27" s="4"/>
      <c r="L27" s="4"/>
      <c r="M27" s="4"/>
      <c r="N27" s="4"/>
      <c r="O27" s="4"/>
    </row>
    <row r="28" spans="8:15" ht="15">
      <c r="H28" s="136"/>
      <c r="I28" s="4"/>
      <c r="J28" s="4"/>
      <c r="K28" s="4"/>
      <c r="L28" s="4"/>
      <c r="M28" s="4"/>
      <c r="N28" s="4"/>
      <c r="O28" s="4"/>
    </row>
    <row r="29" spans="8:15" ht="15">
      <c r="H29" s="136"/>
      <c r="I29" s="4"/>
      <c r="J29" s="4"/>
      <c r="K29" s="4"/>
      <c r="L29" s="4"/>
      <c r="M29" s="4"/>
      <c r="N29" s="4"/>
      <c r="O29" s="4"/>
    </row>
    <row r="30" spans="8:15" ht="15">
      <c r="H30" s="135"/>
      <c r="I30" s="4"/>
      <c r="J30" s="4"/>
      <c r="K30" s="4"/>
      <c r="L30" s="4"/>
      <c r="M30" s="4"/>
      <c r="N30" s="4"/>
      <c r="O30" s="4"/>
    </row>
    <row r="31" spans="8:15" ht="15">
      <c r="H31" s="36"/>
      <c r="I31" s="4"/>
      <c r="J31" s="4"/>
      <c r="K31" s="4"/>
      <c r="L31" s="4"/>
      <c r="M31" s="4"/>
      <c r="N31" s="4"/>
      <c r="O31" s="4"/>
    </row>
    <row r="32" spans="8:15" ht="15">
      <c r="H32" s="36"/>
      <c r="I32" s="4"/>
      <c r="J32" s="4"/>
      <c r="K32" s="4"/>
      <c r="L32" s="4"/>
      <c r="M32" s="4"/>
      <c r="N32" s="4"/>
      <c r="O32" s="4"/>
    </row>
    <row r="33" spans="8:15" ht="15">
      <c r="H33" s="36"/>
      <c r="I33" s="4"/>
      <c r="J33" s="4"/>
      <c r="K33" s="4"/>
      <c r="L33" s="4"/>
      <c r="M33" s="4"/>
      <c r="N33" s="4"/>
      <c r="O33" s="4"/>
    </row>
    <row r="34" spans="8:15" ht="15">
      <c r="H34" s="4"/>
      <c r="I34" s="4"/>
      <c r="J34" s="4"/>
      <c r="K34" s="4"/>
      <c r="L34" s="4"/>
      <c r="M34" s="4"/>
      <c r="N34" s="4"/>
      <c r="O34" s="4"/>
    </row>
    <row r="35" spans="8:15" ht="15">
      <c r="H35" s="36"/>
      <c r="I35" s="4"/>
      <c r="J35" s="4"/>
      <c r="K35" s="4"/>
      <c r="L35" s="4"/>
      <c r="M35" s="4"/>
      <c r="N35" s="4"/>
      <c r="O35" s="4"/>
    </row>
    <row r="36" spans="8:15" ht="15">
      <c r="H36" s="36"/>
      <c r="I36" s="4"/>
      <c r="J36" s="4"/>
      <c r="K36" s="4"/>
      <c r="L36" s="4"/>
      <c r="M36" s="4"/>
      <c r="N36" s="4"/>
      <c r="O36" s="4"/>
    </row>
    <row r="37" spans="8:15" ht="15">
      <c r="H37" s="36"/>
      <c r="I37" s="4"/>
      <c r="J37" s="4"/>
      <c r="K37" s="4"/>
      <c r="L37" s="4"/>
      <c r="M37" s="4"/>
      <c r="N37" s="4"/>
      <c r="O37" s="4"/>
    </row>
    <row r="38" spans="8:15" ht="15">
      <c r="H38" s="4"/>
      <c r="I38" s="4"/>
      <c r="J38" s="4"/>
      <c r="K38" s="4"/>
      <c r="L38" s="4"/>
      <c r="M38" s="4"/>
      <c r="N38" s="4"/>
      <c r="O38" s="4"/>
    </row>
    <row r="39" spans="8:15" ht="15">
      <c r="H39" s="36"/>
      <c r="I39" s="4"/>
      <c r="J39" s="4"/>
      <c r="K39" s="4"/>
      <c r="L39" s="4"/>
      <c r="M39" s="4"/>
      <c r="N39" s="4"/>
      <c r="O39" s="4"/>
    </row>
    <row r="40" spans="8:15" ht="15">
      <c r="H40" s="36"/>
      <c r="I40" s="4"/>
      <c r="J40" s="4"/>
      <c r="K40" s="4"/>
      <c r="L40" s="4"/>
      <c r="M40" s="4"/>
      <c r="N40" s="4"/>
      <c r="O40" s="4"/>
    </row>
    <row r="41" spans="8:15" ht="15">
      <c r="H41" s="36"/>
      <c r="I41" s="4"/>
      <c r="J41" s="4"/>
      <c r="K41" s="4"/>
      <c r="L41" s="4"/>
      <c r="M41" s="4"/>
      <c r="N41" s="4"/>
      <c r="O41" s="4"/>
    </row>
    <row r="42" spans="8:15" ht="15">
      <c r="H42" s="4"/>
      <c r="I42" s="4"/>
      <c r="J42" s="4"/>
      <c r="K42" s="4"/>
      <c r="L42" s="4"/>
      <c r="M42" s="4"/>
      <c r="N42" s="4"/>
      <c r="O42" s="4"/>
    </row>
    <row r="43" spans="8:15" ht="15">
      <c r="H43" s="36"/>
      <c r="I43" s="4"/>
      <c r="J43" s="4"/>
      <c r="K43" s="4"/>
      <c r="L43" s="4"/>
      <c r="M43" s="4"/>
      <c r="N43" s="4"/>
      <c r="O43" s="4"/>
    </row>
    <row r="44" spans="8:15" ht="15">
      <c r="H44" s="36"/>
      <c r="I44" s="4"/>
      <c r="J44" s="4"/>
      <c r="K44" s="4"/>
      <c r="L44" s="4"/>
      <c r="M44" s="4"/>
      <c r="N44" s="4"/>
      <c r="O44" s="4"/>
    </row>
    <row r="45" spans="8:15" ht="15">
      <c r="H45" s="36"/>
      <c r="I45" s="4"/>
      <c r="J45" s="4"/>
      <c r="K45" s="4"/>
      <c r="L45" s="4"/>
      <c r="M45" s="4"/>
      <c r="N45" s="4"/>
      <c r="O45" s="4"/>
    </row>
  </sheetData>
  <sheetProtection/>
  <mergeCells count="2">
    <mergeCell ref="A1:F1"/>
    <mergeCell ref="A13:E1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5"/>
  <sheetViews>
    <sheetView tabSelected="1" zoomScalePageLayoutView="0" workbookViewId="0" topLeftCell="A1">
      <selection activeCell="H23" sqref="H23"/>
    </sheetView>
  </sheetViews>
  <sheetFormatPr defaultColWidth="11.421875" defaultRowHeight="15"/>
  <sheetData>
    <row r="1" ht="15">
      <c r="A1" s="214" t="s">
        <v>127</v>
      </c>
    </row>
    <row r="2" ht="15">
      <c r="A2" s="213"/>
    </row>
    <row r="3" ht="15">
      <c r="A3" s="215" t="s">
        <v>128</v>
      </c>
    </row>
    <row r="4" ht="15">
      <c r="A4" s="213"/>
    </row>
    <row r="5" ht="15">
      <c r="A5" s="215" t="s">
        <v>129</v>
      </c>
    </row>
    <row r="6" ht="15">
      <c r="A6" s="213"/>
    </row>
    <row r="7" ht="15">
      <c r="A7" s="215" t="s">
        <v>130</v>
      </c>
    </row>
    <row r="8" ht="15">
      <c r="A8" s="213"/>
    </row>
    <row r="9" ht="15">
      <c r="A9" s="215" t="s">
        <v>131</v>
      </c>
    </row>
    <row r="10" ht="15">
      <c r="A10" s="213"/>
    </row>
    <row r="11" ht="15">
      <c r="A11" s="215" t="s">
        <v>132</v>
      </c>
    </row>
    <row r="12" ht="15">
      <c r="A12" s="213"/>
    </row>
    <row r="13" ht="15">
      <c r="A13" s="215" t="s">
        <v>133</v>
      </c>
    </row>
    <row r="14" ht="15">
      <c r="A14" s="213"/>
    </row>
    <row r="15" ht="15">
      <c r="A15" s="215" t="s">
        <v>134</v>
      </c>
    </row>
    <row r="16" ht="15">
      <c r="A16" s="213"/>
    </row>
    <row r="17" ht="15">
      <c r="A17" s="216" t="s">
        <v>135</v>
      </c>
    </row>
    <row r="18" ht="15">
      <c r="A18" s="213"/>
    </row>
    <row r="19" ht="15">
      <c r="A19" s="214" t="s">
        <v>136</v>
      </c>
    </row>
    <row r="20" ht="15">
      <c r="A20" s="213"/>
    </row>
    <row r="21" ht="15">
      <c r="A21" s="215" t="s">
        <v>137</v>
      </c>
    </row>
    <row r="22" ht="15">
      <c r="A22" s="213"/>
    </row>
    <row r="23" ht="15">
      <c r="A23" s="215" t="s">
        <v>138</v>
      </c>
    </row>
    <row r="24" ht="15">
      <c r="A24" s="213"/>
    </row>
    <row r="25" ht="15">
      <c r="A25" s="215" t="s">
        <v>139</v>
      </c>
    </row>
    <row r="26" ht="15">
      <c r="A26" s="213"/>
    </row>
    <row r="27" ht="15">
      <c r="A27" s="215" t="s">
        <v>140</v>
      </c>
    </row>
    <row r="28" ht="15">
      <c r="A28" s="213"/>
    </row>
    <row r="29" ht="15">
      <c r="A29" s="215" t="s">
        <v>141</v>
      </c>
    </row>
    <row r="30" ht="15">
      <c r="A30" s="213"/>
    </row>
    <row r="31" ht="15">
      <c r="A31" s="215" t="s">
        <v>142</v>
      </c>
    </row>
    <row r="32" ht="15">
      <c r="A32" s="213"/>
    </row>
    <row r="33" ht="15">
      <c r="A33" s="215" t="s">
        <v>143</v>
      </c>
    </row>
    <row r="34" ht="15">
      <c r="A34" s="213"/>
    </row>
    <row r="35" ht="15">
      <c r="A35" s="216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juanjo</cp:lastModifiedBy>
  <dcterms:modified xsi:type="dcterms:W3CDTF">2014-04-21T23:12:51Z</dcterms:modified>
  <cp:category/>
  <cp:version/>
  <cp:contentType/>
  <cp:contentStatus/>
</cp:coreProperties>
</file>